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5" windowWidth="11340" windowHeight="8415" firstSheet="1" activeTab="2"/>
  </bookViews>
  <sheets>
    <sheet name="Aux-Currencies" sheetId="9" state="hidden" r:id="rId1"/>
    <sheet name="LOT 61" sheetId="29" r:id="rId2"/>
    <sheet name="Opis radova" sheetId="30" r:id="rId3"/>
  </sheets>
  <calcPr calcId="145621"/>
</workbook>
</file>

<file path=xl/calcChain.xml><?xml version="1.0" encoding="utf-8"?>
<calcChain xmlns="http://schemas.openxmlformats.org/spreadsheetml/2006/main">
  <c r="F129" i="30" l="1"/>
  <c r="F127" i="30"/>
  <c r="F125" i="30"/>
  <c r="F123" i="30"/>
  <c r="F121" i="30"/>
  <c r="F118" i="30"/>
  <c r="F116" i="30"/>
  <c r="F114" i="30"/>
  <c r="F112" i="30"/>
  <c r="F110" i="30"/>
  <c r="F108" i="30"/>
  <c r="F105" i="30"/>
  <c r="F102" i="30"/>
  <c r="F101" i="30"/>
  <c r="F100" i="30"/>
  <c r="F99" i="30"/>
  <c r="F98" i="30"/>
  <c r="F95" i="30"/>
  <c r="F91" i="30"/>
  <c r="F88" i="30"/>
  <c r="F87" i="30"/>
  <c r="F86" i="30"/>
  <c r="F85" i="30"/>
  <c r="F82" i="30"/>
  <c r="F81" i="30"/>
  <c r="F78" i="30"/>
  <c r="F77" i="30"/>
  <c r="F76" i="30"/>
  <c r="F75" i="30"/>
  <c r="F74" i="30"/>
  <c r="F73" i="30"/>
  <c r="F72" i="30"/>
  <c r="F68" i="30"/>
  <c r="F63" i="30"/>
  <c r="F60" i="30"/>
  <c r="F131" i="30" s="1"/>
  <c r="F57" i="30"/>
  <c r="F56" i="30"/>
  <c r="F55" i="30"/>
  <c r="F54" i="30"/>
  <c r="F53" i="30"/>
  <c r="F50" i="30"/>
  <c r="F49" i="30"/>
  <c r="F48" i="30"/>
  <c r="F47" i="30"/>
  <c r="F46" i="30"/>
  <c r="F45" i="30"/>
  <c r="F44" i="30"/>
  <c r="F42" i="30"/>
  <c r="F40" i="30"/>
  <c r="F39" i="30"/>
  <c r="F38" i="30"/>
  <c r="F37" i="30"/>
  <c r="F36" i="30"/>
  <c r="F35" i="30"/>
  <c r="F33" i="30"/>
  <c r="F31" i="30"/>
  <c r="F30" i="30"/>
  <c r="F29" i="30"/>
  <c r="F28" i="30"/>
  <c r="F26" i="30"/>
  <c r="F25" i="30"/>
  <c r="F24" i="30"/>
  <c r="F22" i="30"/>
  <c r="F21" i="30"/>
  <c r="F20" i="30"/>
  <c r="F19" i="30"/>
  <c r="F18" i="30"/>
  <c r="F17" i="30"/>
  <c r="F16" i="30"/>
  <c r="F14" i="30"/>
  <c r="F13" i="30"/>
  <c r="F12" i="30"/>
  <c r="F11" i="30"/>
  <c r="G7" i="29" l="1"/>
  <c r="E2" i="29" s="1"/>
  <c r="F3" i="29" l="1"/>
  <c r="G1" i="2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D9"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<sst xmlns="http://schemas.openxmlformats.org/spreadsheetml/2006/main" count="243" uniqueCount="165">
  <si>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</si>
  <si>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</si>
  <si>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</si>
  <si>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</si>
  <si>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</si>
  <si>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</si>
  <si>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</si>
  <si>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</si>
  <si>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</si>
  <si>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</si>
  <si>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</si>
  <si>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</si>
  <si>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</si>
  <si>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</si>
  <si>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</si>
  <si>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61</t>
  </si>
  <si>
    <t>Clean Room system 100 000</t>
  </si>
  <si>
    <t>Glavni projekta je urađen na osnovu projektnog zadatka Investitora, a u skladu sa podacima arhitekture i instalacija. Elektromotornim pogonom obuhvaćen je sistem klimatizacije. Glavni razvodni orman je postojeći i sa njega se napaja orman laboratorije RO-L. Napojni kabl od GRO do RO-L takodje nije predmet ovog projekta Vrste napajanja u objektu definisane su u projektu elektroenergetskih instalacija 2. FUNKCIONISANJE ORMANA KLIMATIZACIJE Razvodni ormani su tako projektovani da omogučavaju rad sistema kako je to mašinskim projektom zamišljeno. U glavnom polju razvodnog ormana, kao što se vidi na crtežu, smešten je glavni  prekidač. Uključivanjem glavnog prekidača uspostavlja se naponsko stanje u ormanu. Da bi sistemi mogli da startuju mora se ukljčiti komandna faza preko koje se napajaju kalemovi kontaktora, signalne sijalice i elementi automatike koji rade na 230V. Provera rada sijalica ostvaruje se pomoču tastera i dioda. Za potrebe komandne faze predviđen je trafo 400V/230V. Rele prisutnosti faza EIU21 štiti motore od dvofaznog rada. Kontroleri i moduli se ugrađuju i povezuju u razvodni orman RO-L. U projektu je predviđeno ožičenje celokupne regulacione opreme u polju (senzori, pokretači, presostati termostati itd.), dok isporuka i uregulisavanje su stavke iz mašinskog projekta.Energetski razvodni orman EMP je RO-L - sa koga se napaju osvetljenje, utičnice i sistem Interlock za kontrolu otvorenosti vrata izmedju belih soba. Razvodni ormani treba da budu urađeni od dva puta dekapiranog lima, ofarbani osnovnom bojom i nitroefekt lakom sa vratima na zaključavanje. U razvodnim ormanima treba da bude smeštena oprema po uzoru na crteže razvodnih ormana. Pored ostale opreme treba da bude ugrađena i po jedna monofazna šuko utišnica. Sva oprema u razvodnim ormanima treba da bude uredno složena i obeležena kako bi znali kom potrošaču i sistemu pripadaju.Startovanje sistema ostvaruje se preko kontrolera ili ručno sa ormana. U razvodnom ormanu RO predviđeni su motorni zaštitni prekidači i kontaktori za motorne izvode. Za svaki motorni potrošač predviđena je komanda za startovanje, signalizacija statusa, i alarma bimetala, a za ventilatore i alarm diferencijalnog presostata.Za zaštitu od opasnog napona dodira usvojeno je automatsko isključenje napajanja sa posebnim zaštitnim vodom.3  OPIS SISTEMA ZA NADZOR I UPRAVLJANJE U ovom objektu primenjuje se distribuirani mikroprocesorski sistem za realizaciju zahteva merenja, regulacije i upravljanja: -sistemom klimatizacije Osim sistema klimatizacije bitan je sistem za održavanje nadpritiska u belim sobama. Ovaj sistem je deo ventilacionog sistema i sastoji se od po dva regulatora RLE 152 i jednog RLE 150, kao i regulacionog pokretača dempera. Regulatori se postavljaju u polju tj. u blizini odgovarajućeg dempera.Prilikom usvajanja koncepcije distribuiranog mokroprocesorskog sistema za merenje, regulaciju, upravljanje i centralni nadzor predvidjeno je tehničko-ekonomsko najcelishodnije rešenje:-Za realizaciju svih upravljačkih zahteva, obradu određenog broja mernih signala i realizaciju regulacionih kola i obavljanje logičkih funkcija koristi se programabilni digitalni kontroler.Poseban sistem je Interlock sistem koji služi za kontrolu otvorenosti vrata izmedju belih soba. Uredjaj za napajanje i kontroler smešteni su u razvodni orman RO-L. Pored svakih vrata postavljeni (radi i kontroliše isporučioc opreme) su semafori sa jedne idruge strane vrata, sirena i prekidač za kontrolu zatvorenosti vrata. Kao što je naglašeno ovaj sistem radi i kontroliše isporučioc opreme, zajedno sa proverom rada i uregulisavanjem. 4 MIKROPROCESORSKI SISTEM MERENJA, REGULACIJE, UPRAVLJANJA I CENTRALNOG NADZORA Da bi se formirala zaokružena koncepcija merenja, automatskog upravljanja elektromotornim pogonoma, uzete su u obzir sledeće činjenice:a)Brojnost signala i tehnološka raznovrsnost i prostorni razmeštaj b)Daljinsko direktno komandovanje tehnološkim i drugim pozicijama (elektro motorima pumpi, regulacionim ventilima itd.).Pored toga moguća je i komanda tehnološkim pozicijama sa odgovarajućeg razvodnog ormana, tj. modula u podstanici centralnog sistema (u cilju provere ispravnosti tehnoloških pozicija).Na osnovu prethodno navedenih uslova predviđena je konfiguracija mikroprocesorskog sistema merenja, upravljanja i nadzora.Prethodno opisana konfiguracija mikroprocesorskog sistema je osnovna opcija za rad pri normalnoj pogonskoj spremnosti programabilne digitalne podstanice.Za upravljanje radom tehničkih sistema predviđen je sistem sa digitalnom obradom podataka sastavljen od sledećih elemenata:-primarni elementi u pogonu: transmiteri, senzori temperature, termostati, presostati, higrostati, itd.-izvršni organi: regulacioni i zaporni elementi sa elektromehaničkim pogonom -direktnu komunikaciju sa procesom i kompletnu softversku obradu svih traženih funkcija sistema, koje uključuju i regulacije, omogućava mikroprocesorska podstanica. Regulacione funkcije obavlja podstanica prema unapred definisanim algoritmima, koji obuhvataju i upravljanje sa motornim potrošačima. Osnova podstanice je kontroler, smešten zajedno sa ulaznim i izlaznim modulima na šine u ormanu.5 KABLOVI I VEZE Za ostvarivanje električnih veza između merno-regulacionih uređaja u postrojenju (senzori, merni pretvarači, regulacioni ventili) i merno regulacionih uređaj na kontrolno-mernoj tabli predviđeni su odgovarajući kablovi. Ostvarene kablovske veze dele se u dve osnovne grupe: Kablovi i veze malog napona do 50V, i kablovi i veze višeg napona 230V, 50Hz. U prvu grupu spadaju svi merni i signalni kablovi, au drugu grupu komandni kablovi i napojni kablovi do potrošača.Za prvu grupu su usvojeni ekranizovani (širmovani) kablovi, sa potrebnim brojem radnih i rezervnih žila, prečnika 0,8mm ili preseka 1,5mm2.Za drugu grupu kablova su usvojeni energetski kablovi, minimalnog preseka 1,5mm2, sa potrebnim brojem radnih i rezervnih žila i obaveznom žuto-zelenom žilom.Od tačaka u pogonu kablovi se vode prvo u zaštitnim cevima po opremi, konstrukciji, i gde je to moguće, po zidovima na obujmicama. Gde je moguće kablovi se polažu po regalima, sve do komandne prostorije.Predviđeno je da se vođenje kablova koncentriše na regale koji se vode po mašinskoj sali.Kablovi malog napona se ne smeju voditi zajedno sa kablovima višeg napona (230V). Kada moraju da se vode paralelno, onda njihovo međusobno rastojanje mora biti najmanje 300mm ako su van regala.Ukrštanje kablova malog i višeg napona se izvodi po uglom od 90˚ pri čemu nije potrebno zaštitno rastojanje.Širmovi kablova malog napona se uzemljuju i to samo na jednom kraju kabla.Za sve napojne kablove predviđa se da budu N2XH-Y ...  /1kV (kablovi koji ne šire požar i ne ispuštaju otrovne gasove). Deo kablova se vodi spolja do komore I elemenata na komori. Kablovi na tom potezu spolja moraju se voditi u cevima sa dihtovanjem, a regali moraji biti puni sa punim poklopcem.6  MERE ZAŠTITE Projektom su predviđene mere zaštite od opasnosti koje se mogu pojaviti u ovom postrojenju, a to su:-opasnost od visokog pritiska i temperature-opasnost od slučajnog dodira delova pod naponom-opasnost od prevelikog napona dodira-opšte opasnosti  Zaštita od električnog udara ostvarena je primenom:- zaštite od direktnog dodira,- zaštite od indirektnog dodira,- dopunskim izjednačenjem potencijala,definisano standardom SRPS.N.B2.741.    U objektu se primenjuje sistem napajanja TN-C-S. Kao sistem zaštite od opasnog napona dodira u celom objektu je primenjeno automatsko isključenje napajanja sa posebnim zaštitnim provodnikom. Zaštitni provodnik u kablu je žuto-zelene boje. U razvodnim ormanima su sve zaštitne zile povezane na zaštitnu sabirnicu koja je kasnije povezana na šinu za izjednačavanje potencijala. U cilju izjednačavanja potencijala svih većih metalnih masa, koje ne pripadaju el. uređajima (klima komore, kanali, cevi, regali) povezati trakom FeZn-25x4 mm sa sabirnim šinama za izjednačavanje potencijala. Ove šine će se nalaziti u ormariću pored razvodnih ormana. šine za izjednačavanje potencijala su povezane sa sabirnim zemljovodima. Sva izolovana mesta na cevovodima i kanalima treba premostiti bakarnom pletenicom Cu 16 mm2, radi postizanja dobre galvanske veze svih metalnih masa.Pre puštanjana u rad instalacije proveriti da li je predviđena zaštita u skladu sa dobijenom elektroenergetskom saglasnosti i predvideti odgovarajuće radove ako je potrebno, a delovanje zaštite proveriti merenjem uz izdavanje odgovarajućih stručnih nalaza. Kompletna el. instalacija pre puštanja u rad treba da bude ispitana, a po puštanju u rad uočeni nedostatci treba da budu otklonjeni. Takođe sva instalacija treba da bude izvedena prema važečim SRPS propisima za ovu vrstu instalacija.Predviđene mere su opisane u poglavlju Tehnički uslovi i Prilog o zaštiti na radu i zaštiti prirodne sredine.</t>
  </si>
  <si>
    <t>TOTAL DAP PRICE OF LOT No61:</t>
  </si>
  <si>
    <r>
      <t>Delivery address:</t>
    </r>
    <r>
      <rPr>
        <sz val="10"/>
        <rFont val="Times New Roman"/>
        <family val="1"/>
      </rPr>
      <t xml:space="preserve"> Institut za molekularnu genetiku i genetičko inženjerstvo u Beogradu, Vojvode Stepe 444a, PO Box 23, 11010 Belgrade, Serbia</t>
    </r>
  </si>
  <si>
    <t>1046 - elektro deo</t>
  </si>
  <si>
    <t>1046 - masinski deo</t>
  </si>
  <si>
    <t xml:space="preserve">6.1 CLEAN ROOM
Novo projektovana laboratorija u CLEAN ROOM sistemu sastoji se od dve prostorije (1 i 2), sa zajedničkim propusnikom (3), ukupne površine
Prema zahtevu iz Projektnog zadatka usviojena klasa prostorija je 8, prema ISO 14 644, odnosno 100 000, prema USA 209D.
Zidovi, vrata i plafoni su izrađeni od specijalnih Al panela,  plastificiranih za CLEAN ROOM prostore, sa odgovarajućim atestima. Zidovi se  montiraju delimično kao samostojeći, a delimično kao obloga postojećih betonskih zidova.  Plafoni poseduju otvore za anemostate  i  svetiljke.  Vrata su predviđena za prostorije sa nadpritiskom 25 Pa. 
Priprema prostora za montažu panela podrazumeva:
 Rušenje pregradnog zida sa otvorom
 Zatvaranje vrata prema kupatilu
 Otvaranje novog otvora za vrata na kupatilu
Podovi prostorija 1, 2 i 3 izrađeni su od epoksidne obloge (samoliv), za šta je potrebno pripremiti pod, u smislu nivelisanja i izrade cementne košuljice.
Između zidova i podova i plafona postavljaju se horizontalni i vertikalni holkeri.
U okviru zidova ugrađeni su vertikalni kanali za kablove utičnica, prema Elektro projektu.
6.2 HVAC SISTEM
Klasa prostora određena Projektnim zadatkom iznosi ISO 8, odnosno 100 000 USA 209D.
Površine i zapremine prostorija su:
 laboratorija 1                 m2 6,4                     m3 17,28
 laboratorija 2                 m2 5,4                     m3 14,58
 propusnik   3                 m2 5,4                     m3 14,58
Ukupno:                                  m2 17,2                   m3 46,44
Za ukupan prostor usvaja se 20 i/h.
Količina vazduha iznosi 792 m3/h.
Usvaja se temperatura prostora t = 22 ± 2ºC.
Usvaja se vrednost nadpritiska od 12,5 Pa, prema preporukama cGMP.
Za obezbeđenje ovih uslova projektovana je klima komora, u higijenik izvedbi, koja je smeštena neposredno uz laboratorije, spolja, ispod stepeništa.
Sistem radi sa recirkulacijom vazduha i 10% svežeg vazduha.
Komora se sastoji od: mešne sekcije, kanalske klime, unutrašnje jedinice, sekcije električnog grejača i sekcije finog filtra F9.
Spoljna jedinica klime smeštena je na fasadi objekta.
Ubacivanje vazduha u prostorije obavlja se preko anemostata, sa HEPA filtrom H14, na plafonima. Izvlačenje vazduha iz prostorija obavlja se preko rešetki smeštenih u kanalima, pri dnu prostorije. Zbog bolje distribucije vazduha između potisa komore i anemostata, odnosno usisa komore i rešetki za izvlačenje vazduha, postavljeni su plenumi P1 i P2.
Za obezbeđivanje potrebnog nadpritiska u prostorijama, predviđa se pasivna kontrola, pomoću regulatora količine vazduha na ubacivanju i izvlačenju iz prostorija.
Za obezbeđivanje ovih uslova, kao i za signalizaciju i alarmna stanja pojedinih parametara, predviđa se automatika u polju i komandnom ormanu, koja je data u Elektro delu.  
9.  PREDMER RADOVA
1.  Pripremni radovi
1. Rušenje pregradnog zida ≠ 12 cm
                                                                      m2 12 
2. Zidanje pregradnog zida  12 cm – zatvaranje otvora vrata
m2 1,5
3. Montaža vodovodne cevi ½", u podu, od postojećeg priključka do nove pozicije, sa zvršetkom sa ventilom ½" (komada 3), na visini 0,3 m
cev PP m' 3,5 
4.  Montaža kanalizacione cevi Ø 40, u podu, od postojećeg priključka do nove pozicije, sa završetkom 100 mm, iznad poda (komada 3)
cev PVC m' 3,5 
5.  Demontaža postojećeg spuštenog plafona
m2 22 
6.  Izrada epoxi poda, komplet sa pripremom cementne košuljice
m2 19 
7.  Izrada novog spuštenog plafona“ HANTER DAGLAS“ ili slično
m2 9 
8.  Završni radovi na dovođenju susedne mikroskopske sobe u pređašnje stanje, kao što su: delimično krečenje, postavljanje lajsni, čišćenje i sl.                                                   
2.  Izrada CLEAN ROOM sistema
1.  Pregradni zid, debljine 45 mm, GMP izvođenje, obostrano plastificiran, izrađen od lima ≠ 1 mm, sa ispunom od kamene vune, standardne 
širine panela. U panele se ugrađuju kanali za elektro instalacije
m2  23 
2.  Pregradni zid, debljine 15 mm, GMP izvođenje, jednostrano plastificiran, izrađen od Al lima ≠ 1 mm, sa ispunom od kamene vune, standardne širine panela. U panele se ugrađuju kanali za elektro instalacije
m2  54 
3.  Spušteni tavan, GMP izvođenje, debljine 52 mm, samonosivi, izrađen od lima, jednostrano plastificiran. Tavan je prohodan, 100 kg/m2, sa izrezanim otvorima za anemostate i svetiljke
                                                          m2 19
4.  Otvori za anemostate i svetiljke izrađeni sa obodnim ojačanjima, sa Al profilima
kom 3 
5.  Holkeri pod – zid izrađeni od Al profila, montiraju se u vim prostorijama, komplet sa tipskim ugaonim i završnim elementima
m' 26 
6.  Holkeri spušteni tavan – zid izrađeni od Al profila za horizontalnu ugradnju, plastificirani u boji zida, komplet sa tipskim ugaonim i završnim profilima
m' 45 
7.  Holkeri zid – zid izrađeni od Al profila, za vertikalnu ugradnju, platificirani u boji zida, komplet sa tipskim ugaonim i završnim profilima
m' 26 
8.  Krilna vrata debljine 45 mm izrađena od eloksiranog aluminijuma, sa termoizolacijom  od 
kamene vune. Vrata su snabdevena magnetima za zatvaranje i dihtovanje. Svi rubovi su zaobljeni i glatki i jednostavni za čišćenje. Vratno krilo opremljeno je hvataljkama za otvaranje vrata
dimenzije: 800 x 2200
bez  stakla  kom 1 
sa  staklom  kom  2
9.  Zastakljenje, sa termopan staklom, dimenzija kao zid (45 mm), koje je ugrađeno u nivou sa zidom, što onemogućava ulazak prašine. Stakla su opremljena antikondenzionim sistemom
dimenzije: 1000 x 1200 kom 1 
10.  Klupa za preobuvanje, izrađena je od laminta d = 10 mm, sa pregradama za cipele i holkerima. Fiksno je montirana između dva zida
dimenzije: 350 x 420 x 1600 kom 1
11. Ormarići za presvlačenje, izađeni su od laminata debljine 10 mm, sa izrezom u vratima 250 x 30 mm
dimenzije: 330 x 500 x 1800 kom 2 
12.   Vešalice, trokrake plafonske vešalice, od Al, za montažu u ormariće
                                                     kom 4 
13.  Lavabo za CLEAN ROOM izrađen od lima Č4580, kompletno zatvoren do poda, prilagođ holkeru sa jedne strane, sa slavinom za hladnu vodu i sifonom za spajanje sa odvodnom cevi, jedna strana je demontažna
dimenzije: 500 x 300, visine 800 kom 3 
14.  Radne površine izarđene su od nerđajućeg čelika Č4580, za CLEAN ROOM, pogodne za pranje i čišćenje
širina: 600 mm, visina 900 mm
dužine 2500  kom 1 
dužine 1600  kom 1 
širina: 700 mm, visina 900 mm
dužine 2000  kom 1 
dužine 1600  kom 1 
15.   Pločice  za  montažu  na zid, od laminata ≠ 10 mm
širine: 300 mm
dužine 2500  kom 1 
dužine 1600  kom 1 
16.  Orman  sa  vratima,  izrađen  od  laminata ≠ 10 mm, dimenzija 800 x 400 x 2000 mm, sa šest pokretnih pločica
kom 1 
17.  Ormarić na točkićima, sa jednom fijokom i dvokrilnim vratima, dimenzija 600 x 600 x 800 mm (visina sa točkićima), izrađen od laminata ≠ 10 mm
  kom 1 
18.  Polica sa šest etaža, smeštena u propusniku, dimenzija 500 x 300 x 1800 mm, izrađena od laminata ≠ 10 mm
                                                 kom 2                                                            
3.  HVAC sistem
1.  Izrada, isporuka i montaža klima komore, spratne izvedbe za spoljnu ugradnju, u higijenik izvedbi, „Termovent komerc“ ili slične. Sastav sekcija:
 Usisni deo
 Usisna sekcija sa jednim regulacionim demperom, na ručni pogon
 Sekcija usisnog ventilatora  L = 1200 m3/h  Δp = 150 Pa  Pμ = 0,25 kW
 Potisni deo
 Mešna sekcija sa dva regulaciona dempera, na ručni pogon
 Sekcija potisnog ventilatora  L = 1320 m3/h  Δp = 950 Pa  Pμ = 1 kW
 Sekcija filtra G5
 Sekcija hladnjaka sa eliminatorom kapi, sa isparivačkim delom kanalske klime U21
 Sekcija je proširena, u odnosu na ostale sekcije, zbog smeštaja kanalske klime
 Sekcija električnog grejača 3kW
 Sekcija vrećastog filtra F9
kom 1 
2.  Isporuka i montaža kanalske klime – toplotna pumpa sa demontažom isparivačkog dela i ugradnjom u klima komoru, tip LG
 Unutrašnja jedinica
UB 21 H NG1
hlađenje: 6 kW
grejanje: 7 kW
 Nominalna snaga
hlađenje: 1,73 kW
grejanje: 1,74 kW
 Spoljna jedinica
UU 21 WH R 410A
 Bočno izbacivanje
220 V  50 Hz
 jačina struje 7,6 / 7,7 A
kom 1 
3.  Anemostati za ubacivanje vazduha, sa prostorom za smeštanje HEPA filtra, sa priključkom sa strane.
 dimenzije filtra su: 457 x 457 x 78
 dimenzije priključka su: Ø 200
kom 3 
4.  HEPA filtri H14
 dimenzija: 457 x 457 x 78, sa gel tesnilom
kom 3 
5.  Rešetke za izvlačenje vazduha, jednoredne, sa regulatorom protoka od epoksiranog aluminijuma
 dimenzija: 325 x 225 
kom 3 
6.  Isporuka i ugradnja regulatora konstantnog protoka, za obezbeđivanje konstantne količine vazduha u svakoj prostoriji, komplet sa motornim pogonom
 dimenzija: Ø 150
 tip CAV
                                      kom 3 
7.  Isporuka i ugradnja regulatora varijabilnog protoka, za obezbeđenje GMP kaskade pritika između prostorija, komplet sa motornim pogonom
 dimenzija: Ø 150
 tip VAV
kom 3 
8.  Plenumi za proporcionalnu raspodelu vazduha izrađeni su od poliuretanskih ploča
 dimenzija: 400 x 400 x 800 mm
 debljine: 20 mm
 sa priključcima:
 dovod – odvod vazduha, 300 x 300                                                    
 priključci Ø 198 za fleksi creva                                                    
 položaj prema crtežu dispozicije kanala
kom 2 
9.  Kanali za razvod vazduha, od poliuretanskih ploča, debljine 20 mm, komplet sa materijalom za spajanje, zaptivanje i vešanje
m2 19 
10.  Fleksibilna creva za spajanje anemostata, plenuma i kanala, creva su izolovana, debljine = 20 mm, Ø 150
m' 22 
4.  Automatika 
1.  Isporuka i montaža  diferencijalnih presostata
30 ÷ 300 Pa, za ventilator kom 2 
50 ÷ 1000 Pa, za filtere kom 2 
2.  Isporuka i montaža kanalskog senzora temperature
kom 1 
3.  Isporuka i montaža diferencijalnih manometara za indikaciju razlike pritiska, za svaku prostoriju opsega
                                                      0 ÷ 30 Pa kom 3 
4.  Isporuka i montaža senzora temperature spoljnog vazduha, -50 ÷ 70º C
kom 1 
5.  RLE 152 F 001, elektronski regulator protoka PI dejstva SAUTER, ili slično.
 ulaz: komandni signal W1 0 ÷ 10 V, sa senzora u prostoriji
 izlaz: komandni signal W2 0 ÷ 10 V
napon napajanja 24 V 50 Hz
kom 3 
6.  RLE 152 F 002, elektronski regulator protoka PI dejstva SAUTER, ili slično.
 ulaz: komandni signal W3, sa regulatora pritiska
 izlaz: signal 0 ÷ 10 V
napon napajanja 24 V 50 Hz
kom 3 
7.  RLE 150 F 100, elektronski regulator PI dejstva za regulaciju nadpritiska 
 ulaz: signal ΔP
 izlaz: 5  1 - 5 V DS
napon napajanja 24 V 50 Hz
kom 3 
8.  Isporuka i montaža „pressure probe“, dužine oko 100 mm, za priključenje creva Ø6/4, sa elektronskim regulatorima RLE i manometrima MAGNEHELIK, komplet sa crevima
komplet 1 
9.  Diferencijalni regulator pritiska za merenje nadpritiska u ventilacionim kanalima, opseg  0 ÷ 100 Pa, izlaz: 0 ÷ 10 V ili 4 ÷ 20 mA
napajanje 24 V 50 Hz
kom 1 
5.  Dokumentacija i validacija
1.  Isporuka kompletne atestne i tehničke dokumentacije 
2.  Validacija kompletnog CLEAN ROOM sistema
Cena za tačku 5. je uračunata u cenu opreme.
</t>
  </si>
  <si>
    <t>ELEKTROMOTORNI RAZVOD TERMOTEHNIČKIH POTROŠAČA, OSVETLJENJE I UTIČNICE</t>
  </si>
  <si>
    <t xml:space="preserve">Isporuka i montaža razvodnog ormana elektromotornog pogona. Orman je od dva puta dekapiranog lima debljine 2mm, sa ugaonim ojačanjima, sa bravom i tipskim ključem. Razvodni orman je za montažu na zid ili slobodnostojeći. </t>
  </si>
  <si>
    <t>Izvršiti obeležavanje svih elemenata natpisnim pločicama sa ugraviranim tekstom. Takodje izvršiti obeležavanje svih elemenata natpisnim pločicama sa ugraviranim tekstom. Takodje izvršiti obeležavanje svih elemenata unutar ormana.</t>
  </si>
  <si>
    <t>U razvodni orman ugraditi svu opremu datu kroz specifikaciju, jednopolne šeme i šeme delovanja. Oprema u ormanima mora biti min. za Iks=6kA. Ovom pozicijom je obuhvaćena ugradnja potrebnog spojnog i veznog materijala (pertinaks ploča, potporni izolatori, provodnici za šemiranje, zavrtnji, uvodnici i ostali materijal).</t>
  </si>
  <si>
    <t>Mere razvodnog ormana odrediti u odnosu na specificiranu opremu, i crtež izgleda, vodeći računa da ostane 30% rezervnog prostora. Stepen zaštite IP55.</t>
  </si>
  <si>
    <t>RO-L</t>
  </si>
  <si>
    <t>Automatski prekidač 3x32A, 230V, 50Hz, (podnaponski okidač)</t>
  </si>
  <si>
    <t>kom.</t>
  </si>
  <si>
    <t>Transformator 400/230VAC, 200VA</t>
  </si>
  <si>
    <t>Transformator 230/24VAC, 100VA</t>
  </si>
  <si>
    <t>Rele prisutnosti faza slučno tipu EIU21</t>
  </si>
  <si>
    <t>Automatski osigurač 1p (3p), C, 6kA</t>
  </si>
  <si>
    <t>3x20A</t>
  </si>
  <si>
    <t>20A</t>
  </si>
  <si>
    <t>16A</t>
  </si>
  <si>
    <t>10A</t>
  </si>
  <si>
    <t>6A</t>
  </si>
  <si>
    <t>4A</t>
  </si>
  <si>
    <t>2A</t>
  </si>
  <si>
    <t>Taster sa tipkom za montažu u vrata razvodnog ormana i za otvor 22,5 mm</t>
  </si>
  <si>
    <t>RO-11</t>
  </si>
  <si>
    <t>RO-22</t>
  </si>
  <si>
    <t>UB-22</t>
  </si>
  <si>
    <t>Signalne svetiljke</t>
  </si>
  <si>
    <t>Zelene</t>
  </si>
  <si>
    <t>Crvene</t>
  </si>
  <si>
    <t>Žute</t>
  </si>
  <si>
    <t>Dioda 1N4004</t>
  </si>
  <si>
    <t>Kontaktor 24V, 50Hz</t>
  </si>
  <si>
    <t>KN6-22</t>
  </si>
  <si>
    <t>Kontaktor 230V, 50Hz</t>
  </si>
  <si>
    <t>KN6-31</t>
  </si>
  <si>
    <t>KN6-40</t>
  </si>
  <si>
    <t>KN6-44</t>
  </si>
  <si>
    <t>KN16-20, 230VAC</t>
  </si>
  <si>
    <t>KN9-32, 230VAC</t>
  </si>
  <si>
    <t>Frekventni pretvarač IP20, filter klase B, 380...480V, trofazni sa integrisanim filterom</t>
  </si>
  <si>
    <t>SED2-1.1/32B</t>
  </si>
  <si>
    <t xml:space="preserve">kom.  </t>
  </si>
  <si>
    <t>Motorni zaštitni prekidač</t>
  </si>
  <si>
    <t>0,6    -  1A</t>
  </si>
  <si>
    <t>Vremensko rele (EVR11) 230V, 0-30s, 1 preklopni kontakt</t>
  </si>
  <si>
    <t>Grebenasta voltmetarska sklopka 1p, 10A,za ugradnju u vrata ormana, 4G10-51-U</t>
  </si>
  <si>
    <t>Grebenasta preklopka 0-1, 1p, 10A,za ugradnju u vrata ormana, 4G10-90-U</t>
  </si>
  <si>
    <t>Grebenasta sklopka 0-1, 3p, 16A,za ugradnju u vrata ormana, 4G16-10-U</t>
  </si>
  <si>
    <t>Grebenasta preklopka 0-1, 1p, 16A,za ugradnju u vrata ormana, 4G16-90-U</t>
  </si>
  <si>
    <t>EYR203F001 DDC podstanica automatike (AS) za upravljanje temperaturom, rel. vlažnošcu, kvalitetom vazduha i dr., sa integrisanim PLC funkcijama za jedan ili više upravljackih krugova. Na raspolaganju je veliki broj softverskih funkcija za rešavanje razlicitih zahteva upravljanja. Dostupne su vremenski zavisne funkcije (na dnevnom, nedeljnom ili godišnjem nivou), kao i skladištenje podataka (history) na bazi dogadaja (event) ili sa izabranim vremenom odabiranja. Podaci se automatski prenose na upravljacki nivo (BMS) kada se baza popuni do odredenog nivoa.</t>
  </si>
  <si>
    <t>0367842003 Prikljucni kabl za vezu AS i EYT240, dužine 2,9 m.</t>
  </si>
  <si>
    <t>Samo ugradnja i povezivanje napajanja za Interlock system, Alpha power 24-1,5</t>
  </si>
  <si>
    <t>Samo ugradnja i povezivanje kontrolera za Interlock system, MITSUBISHI AL2-24MR-D</t>
  </si>
  <si>
    <t>Montažni materijal i pribor (kleme, pločice, PVC žica za šemiranje, VS  kleme,  kanalne kutije, pertinaks, zavrtnji, matice, natpisne pločice  i ostali sitan materijal, kablovske uvodnice, DIN šine, bakarne šine, oznake za sve elemente).</t>
  </si>
  <si>
    <t xml:space="preserve">Orman se isporučuje komplet išemiran, propisno obeležen, dielektički ispitan i montiran na licu mesta.     U ormanu ostaviti rezervni prostor 30%. Na ormanu vidno označiti sistem napajanja. </t>
  </si>
  <si>
    <t>komplet</t>
  </si>
  <si>
    <t>APLIKATIVNI SOFTVER, PROGRAM NA NIVOU PROGRAMIBILNIH KONTROLERA AS STANICA</t>
  </si>
  <si>
    <t>Израда корисничких програма за програмибилне контролере на нивоу ормана аутоматског управљања за извршење свих пројектом дефинисаних управљачких и логичких функција</t>
  </si>
  <si>
    <t>kpl.</t>
  </si>
  <si>
    <t xml:space="preserve">PUŠTANJE U RAD PROGRAMIBILNIH </t>
  </si>
  <si>
    <t>KONTROLERA</t>
  </si>
  <si>
    <t>Učitavanje i provera korisničkog aplikativnog softvera za programibilne kontrolere na nivou ormana automatskog upravljanja. Parametriranje svih specificiranih programabilnih kontrolera na nivou ormana automatskog upravljanja.</t>
  </si>
  <si>
    <t>Merenje i verifikacija. Ispitivanje i startovanje perifernih elemenata automatike. Startovanje (puštanje u rad) svih programibilnih kontrolera i ormana automatskog upravljanja.</t>
  </si>
  <si>
    <t>Isporuka, polaganje, povezivanje i obeležavanje kablova za napajanje elektromotornih potrošača i PP klapni. Kablovi se postavljaju delom po kablovskim nosačima - regalima, delom po zidu i mašinskoj opremi na odstojnim obujmicama, a delom u fleksibilnim cevima. Cevi su obuhvaćene posebnim pozicijama. Ovde se podrazumeva nabavka, transport, manipulativni troškovi uskladištenje, sečenje, rasplitanje, polaganje po kablovskim regalima, zidovima, plafonu, a delimično u čeličnim i gibljivim cevima pri spuštanju sa regala do priključka, koji su na visini manjoj od 2m u odnosu na pod.</t>
  </si>
  <si>
    <t xml:space="preserve">Na delu polaganja kablova po zidu i plafonu od betona, kablove pričvrstiti dvodelnim bakelitnim obujmicama koje se ne lepe. Zupčaste plastične obujmice za pričvršćivanje kablova na regale i aluminijumske pločice za obeležavanje kabla sa utisnutim brojem, tipomm i presekom kabla. Pločice za obeležavanje kablova postaviti na oba kraja kabla kao i pri skretanju kabla sa regala. Kablove položiti u svemu prema grafičkoj dokumentaciji kabl listi, tehničkim uslovima ovog projekta i el. teh. propisima. </t>
  </si>
  <si>
    <t>N2XH 2x1,5</t>
  </si>
  <si>
    <t>m</t>
  </si>
  <si>
    <t>N2XH 3x1,5</t>
  </si>
  <si>
    <t>N2XH 3x2,5</t>
  </si>
  <si>
    <t>N2XH 4x1,5</t>
  </si>
  <si>
    <t>N2XH 4x2,5</t>
  </si>
  <si>
    <t>N2XH 6x1,5</t>
  </si>
  <si>
    <t>JH(St)H 2x(2x0,8)</t>
  </si>
  <si>
    <t xml:space="preserve">Plastificirana, metalna, fleksibilna cev, položena od PNK nosača ili izvoda na zidu do priključka potrošača. Pozicijom obuhvaćena isporuka i postavljanje potrebnog broja termoplastičnih spojnica na krajevima metalnih rebrastih cevi. </t>
  </si>
  <si>
    <r>
      <t>f</t>
    </r>
    <r>
      <rPr>
        <sz val="10"/>
        <rFont val="Arial"/>
        <family val="2"/>
        <charset val="204"/>
      </rPr>
      <t xml:space="preserve"> 16 mm</t>
    </r>
  </si>
  <si>
    <r>
      <t>f</t>
    </r>
    <r>
      <rPr>
        <sz val="10"/>
        <rFont val="Arial"/>
        <family val="2"/>
        <charset val="204"/>
      </rPr>
      <t xml:space="preserve"> 23 mm</t>
    </r>
  </si>
  <si>
    <t>Isporuka i montaža nosača kablova bez perforacije sa pratećim priborom, za nastavljanje i skretanje regala, sa konzolama za kačenje o plafon ili zid.</t>
  </si>
  <si>
    <t>- d = 160 mm</t>
  </si>
  <si>
    <t>- d = 200 mm</t>
  </si>
  <si>
    <t>- Puni poklopac 160 mm</t>
  </si>
  <si>
    <t>- Puni poklopac 200 mm</t>
  </si>
  <si>
    <t>Uzemljenje metalnih masa mašinske opreme (postolja pumpi, cevovoda, ventilacionih kanala, PNK nosači i sl.)</t>
  </si>
  <si>
    <t>Uzemljenje izvesti trakom Fe/Zn 25x4 mm. Na jednom kraju spoj se izvodi pomoću ukrsnog komada, a na drugom, varenjem trake u dužini od 10-15 cm, pomoću šelni sa olovnom podloškom ili pomoću zavrtnja sa elastičnom podloškom, prosečna dužina trake 2 m po spoju.</t>
  </si>
  <si>
    <t xml:space="preserve">Isporučiti potreban materijal i izvršiti premošćenje na svim prekidnim mestima gde ne postoji solidna galvanska veza ili se radi o pomerljivim elementima. </t>
  </si>
  <si>
    <t xml:space="preserve">- Premostiti gibljivu vezu klima kanala sa klima komorom jednog sistema. Ova veza će se ostvariti bakarnom pletenicom 16 mm, pocinkovanim zavrtnjem, podložnom pločicom i nazubljenim podloškama. </t>
  </si>
  <si>
    <t>Kontrola povezivanja elemenata automatike.</t>
  </si>
  <si>
    <t>Senzori, pokretači, termostati, presostati</t>
  </si>
  <si>
    <t>Grejač</t>
  </si>
  <si>
    <t>Kontroler</t>
  </si>
  <si>
    <t>Kanalska klima</t>
  </si>
  <si>
    <t>Elementi Interlock-a</t>
  </si>
  <si>
    <t>Kontrola povezivanja-klemovanja elektro-motora, podešavanje bimetalne zaštite puštanje u pogon i kontrola rada.</t>
  </si>
  <si>
    <t>Obični motori</t>
  </si>
  <si>
    <t>Isporuka i montaža prekidača-rastavljača za motore  ventilatora.</t>
  </si>
  <si>
    <t xml:space="preserve">4G16-10-PK                 </t>
  </si>
  <si>
    <t>Isporuka i montaža tastera u zaštiti IP54, za sigurnosno isključenje ormana</t>
  </si>
  <si>
    <t>Svetiljke za CLEAN ROOM sisteme integrisane su u plafon, sa pokrivnim staklom (4 mm), IP54, snage 4 x 18 W. Komplet isporučena i povezana svetiljka za instalaciju, plaća se po komadu.</t>
  </si>
  <si>
    <t>Svetiljke za CLEAN ROOM sisteme sa UV lampom-baktericidne 1x18 W. Komplet isporučena i povezana svetiljka za instalaciju, plaća se po komadu.</t>
  </si>
  <si>
    <t>Instalacioni prekidač 10A/230V, i to:</t>
  </si>
  <si>
    <t>- jednopolni prekidač za bele sobe</t>
  </si>
  <si>
    <t>Radovi i materijal za obezbedjenje povezivanja sa PPC, i delovanje PPC prema zahtevima Sistema „INTER LOCK“.</t>
  </si>
  <si>
    <t>paušal.</t>
  </si>
  <si>
    <t xml:space="preserve">Merenje efikasnosti izjednačenja potencijala u podstanicama sa izdavanjem atesta o izmerenim vrednostima. </t>
  </si>
  <si>
    <t xml:space="preserve">Ostali sitan nespecificiran rad i matrijal, nepredvidjeni radovi, ispitivanje instalacije i puštanje u rad.  </t>
  </si>
  <si>
    <t>1</t>
  </si>
  <si>
    <t xml:space="preserve">Operativni parametri i tekuce vreme se cuvaju u RAM zašticen baterijom minimum deset godina. Svi drugi parametri su trajno upamceni u EPROM i EEPROM. AS je opremljena svim neophodnim elementima i interfejsima za rad i za povezivanje sa opremom u polju, a za komunikaciju sa BMS je neophodno ugraditi pribor 0374413001. Programiranje (parametriranje) se obavlja preko PC uz pomoc softverskih alata prema IEC 61131-3.
AS stanica omogucava procesiranje sledeceg broja signala:
</t>
  </si>
  <si>
    <t>- 5 analognih univerzalnih ulaza Ni 1000, Pt 1000 ili
bezpotencijalnih kontakata
- 5 analognih univerzalnih ulaza 0(2)...10V, 0...20mA ili
bezpotencijalnih kontakata
- 4 analogna izlaza 0...10V
- 8 digitalnih ulaza sa beznaponskih kontakata, opto-couplera ili
tranzistora (2 brojaca)
- 2 digitalna izlaza 0-I
- 2 digitalna izlaza 0-I-II ili 4 digitalna izlaza 0-I
Napon napajanja: 24V, 50/60 Hz</t>
  </si>
  <si>
    <r>
      <t xml:space="preserve">0374413001 </t>
    </r>
    <r>
      <rPr>
        <sz val="10"/>
        <rFont val="Arial"/>
        <family val="2"/>
        <charset val="1"/>
      </rPr>
      <t>Pomocni modul novaNet, za umrežavanje nova Flex stanica EYR203/EYR207.</t>
    </r>
  </si>
  <si>
    <t>EY-OP240F001 Kontrolni panel za komunikaciju sa AS stanicama, sa LCD displejem od 64 piksela (8 linija sa 24 znaka) i tasterima s prednje strane. Moguce je procesirati sve podatke iz AS stanice, kao i podatke iz drugih AS stanica koji su upisani u "common area" RAM-a:
* išcitavanje mernih vrednosti, alarma i statusa
* izdavanje komandi, analognih i digitalnih
* unošenje i promena teksta (kucne adrese, fizicke jedinice, tekst za
opis adresa, prioriteti itd.)                                                * ucitavanje/promena vremena AS-stanice i vremenskih programa
* izbor jezika AS-stanice
* password za dva korisnika</t>
  </si>
  <si>
    <t>4</t>
  </si>
  <si>
    <t>5</t>
  </si>
  <si>
    <t>6</t>
  </si>
  <si>
    <t>7</t>
  </si>
  <si>
    <t>8</t>
  </si>
  <si>
    <t>9</t>
  </si>
  <si>
    <t>10</t>
  </si>
  <si>
    <t>11</t>
  </si>
  <si>
    <t xml:space="preserve">   </t>
  </si>
  <si>
    <t>12</t>
  </si>
  <si>
    <t>13</t>
  </si>
  <si>
    <t>14</t>
  </si>
  <si>
    <t>15</t>
  </si>
  <si>
    <t>16</t>
  </si>
  <si>
    <r>
      <t>Sistem „INTER LOCK“, sa funkcijama:
interlocking za troja vrata, signalizacija za dvoja vrata, ako su jedna otvorena.
Semaforska</t>
    </r>
    <r>
      <rPr>
        <i/>
        <sz val="10"/>
        <rFont val="Arial"/>
        <family val="2"/>
        <charset val="1"/>
      </rPr>
      <t xml:space="preserve"> </t>
    </r>
    <r>
      <rPr>
        <sz val="10"/>
        <rFont val="Arial"/>
        <family val="2"/>
        <charset val="1"/>
      </rPr>
      <t>signalizacija statusa vrata alarm požara oslobađa sva vrata, napajanje 230 V 50 Hz.</t>
    </r>
  </si>
  <si>
    <t>17</t>
  </si>
  <si>
    <t xml:space="preserve">Instalacija sijaličnih mesta izvedena delom u zidu pod malteromu i delom u instalacionim PVC cevima ulivenim u beton, sa upotrebom plastičnih instalacionih razvodnih kutija Ø80mm sa poklopcem i plastičnih instalacionih kutija Ø60mm bez poklopca, sa spajanjem provodnika u instalacionim kutijama.
Komplet izvedeno za normalan rad sa svim potrebnim priborom samo bez postavljanja svetiljke i prekidača, plaća se po komadu.
</t>
  </si>
  <si>
    <t>18</t>
  </si>
  <si>
    <t>19</t>
  </si>
  <si>
    <t>Instalacija monofaznih šuko utikačkih mesta predviđena provodnikom N2XH 3x2,5mm2 položenim delom u zidu pod malterom i delom u PVC cevima Ø16mm ulivenim u beton, sa upotrebom plastičnih instalacionih razvodnih kutija Ø80mm sa poklopcem i plastičnih instalacionih kutija Ø 60mm bez poklopca, sa spajanjem provodnika u instalacionim kutijama.
Komplet izvedeno za normalan rad, sa svim potrebnim priborom i postavljanjem monofazne šuko utičnice 16A za bele sobe, plaća se po komadu.</t>
  </si>
  <si>
    <t>20</t>
  </si>
  <si>
    <t>21</t>
  </si>
  <si>
    <t>22</t>
  </si>
  <si>
    <t>Ukupno</t>
  </si>
  <si>
    <t>Jedinica</t>
  </si>
  <si>
    <t>Jedinična</t>
  </si>
  <si>
    <t>Cena 
(din.)</t>
  </si>
  <si>
    <r>
      <t>N</t>
    </r>
    <r>
      <rPr>
        <b/>
        <vertAlign val="superscript"/>
        <sz val="10"/>
        <rFont val="Arial"/>
        <family val="2"/>
        <charset val="204"/>
      </rPr>
      <t>o</t>
    </r>
  </si>
  <si>
    <t>Opis radova</t>
  </si>
  <si>
    <t>mera</t>
  </si>
  <si>
    <t>količina</t>
  </si>
  <si>
    <t>cena</t>
  </si>
  <si>
    <t>(din.)</t>
  </si>
  <si>
    <t>A</t>
  </si>
  <si>
    <t>B</t>
  </si>
  <si>
    <t>AxB</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</si>
</sst>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
      <b/>
      <sz val="10"/>
      <name val="Arial"/>
      <family val="2"/>
      <charset val="204"/>
    </font>
    <font>
      <sz val="10"/>
      <name val="Arial"/>
      <family val="2"/>
      <charset val="204"/>
    </font>
    <font>
      <sz val="11"/>
      <name val="Arial"/>
      <family val="2"/>
      <charset val="204"/>
    </font>
    <font>
      <sz val="10"/>
      <name val="Symbol"/>
      <family val="1"/>
      <charset val="2"/>
    </font>
    <font>
      <b/>
      <vertAlign val="superscript"/>
      <sz val="10"/>
      <name val="Arial"/>
      <family val="2"/>
      <charset val="204"/>
    </font>
    <font>
      <sz val="10"/>
      <name val="Arial"/>
      <family val="2"/>
      <charset val="1"/>
    </font>
    <font>
      <sz val="10"/>
      <name val="TTE4AEBAB8t00"/>
      <charset val="204"/>
    </font>
    <font>
      <sz val="10"/>
      <name val="Arial"/>
      <family val="2"/>
      <charset val="238"/>
    </font>
    <font>
      <i/>
      <sz val="10"/>
      <name val="Arial"/>
      <family val="2"/>
      <charset val="1"/>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22"/>
        <bgColor indexed="31"/>
      </patternFill>
    </fill>
    <fill>
      <patternFill patternType="solid">
        <fgColor rgb="FFFFFF99"/>
        <bgColor indexed="64"/>
      </patternFill>
    </fill>
    <fill>
      <patternFill patternType="solid">
        <fgColor rgb="FFFF0000"/>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8"/>
      </left>
      <right style="thin">
        <color indexed="8"/>
      </right>
      <top style="double">
        <color indexed="8"/>
      </top>
      <bottom/>
      <diagonal/>
    </border>
    <border>
      <left style="thin">
        <color indexed="8"/>
      </left>
      <right style="thin">
        <color indexed="8"/>
      </right>
      <top style="double">
        <color indexed="8"/>
      </top>
      <bottom/>
      <diagonal/>
    </border>
    <border>
      <left style="double">
        <color indexed="8"/>
      </left>
      <right/>
      <top/>
      <bottom/>
      <diagonal/>
    </border>
    <border>
      <left style="thin">
        <color indexed="8"/>
      </left>
      <right style="thin">
        <color indexed="8"/>
      </right>
      <top/>
      <bottom/>
      <diagonal/>
    </border>
    <border>
      <left style="double">
        <color indexed="8"/>
      </left>
      <right style="thin">
        <color indexed="8"/>
      </right>
      <top/>
      <bottom style="double">
        <color indexed="8"/>
      </bottom>
      <diagonal/>
    </border>
    <border>
      <left style="thin">
        <color indexed="8"/>
      </left>
      <right style="thin">
        <color indexed="8"/>
      </right>
      <top/>
      <bottom style="double">
        <color indexed="8"/>
      </bottom>
      <diagonal/>
    </border>
    <border>
      <left/>
      <right style="double">
        <color indexed="8"/>
      </right>
      <top/>
      <bottom style="double">
        <color indexed="8"/>
      </bottom>
      <diagonal/>
    </border>
    <border>
      <left style="double">
        <color indexed="8"/>
      </left>
      <right style="thin">
        <color indexed="8"/>
      </right>
      <top/>
      <bottom/>
      <diagonal/>
    </border>
    <border>
      <left style="thin">
        <color indexed="8"/>
      </left>
      <right style="double">
        <color indexed="8"/>
      </right>
      <top/>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double">
        <color indexed="8"/>
      </right>
      <top style="thin">
        <color indexed="8"/>
      </top>
      <bottom style="hair">
        <color indexed="8"/>
      </bottom>
      <diagonal/>
    </border>
    <border>
      <left style="double">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double">
        <color indexed="8"/>
      </right>
      <top style="hair">
        <color indexed="8"/>
      </top>
      <bottom style="hair">
        <color indexed="8"/>
      </bottom>
      <diagonal/>
    </border>
    <border>
      <left style="double">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double">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hair">
        <color indexed="8"/>
      </bottom>
      <diagonal/>
    </border>
    <border>
      <left style="thin">
        <color indexed="8"/>
      </left>
      <right style="double">
        <color indexed="8"/>
      </right>
      <top/>
      <bottom style="hair">
        <color indexed="8"/>
      </bottom>
      <diagonal/>
    </border>
    <border>
      <left/>
      <right style="thin">
        <color indexed="8"/>
      </right>
      <top/>
      <bottom/>
      <diagonal/>
    </border>
    <border>
      <left style="double">
        <color indexed="8"/>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style="double">
        <color indexed="8"/>
      </right>
      <top style="hair">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hair">
        <color indexed="64"/>
      </bottom>
      <diagonal/>
    </border>
    <border>
      <left style="thin">
        <color indexed="8"/>
      </left>
      <right style="thin">
        <color indexed="8"/>
      </right>
      <top style="thin">
        <color indexed="8"/>
      </top>
      <bottom style="hair">
        <color indexed="64"/>
      </bottom>
      <diagonal/>
    </border>
    <border>
      <left/>
      <right style="thin">
        <color indexed="8"/>
      </right>
      <top style="thin">
        <color indexed="8"/>
      </top>
      <bottom style="hair">
        <color indexed="64"/>
      </bottom>
      <diagonal/>
    </border>
    <border>
      <left style="thin">
        <color indexed="8"/>
      </left>
      <right style="double">
        <color indexed="8"/>
      </right>
      <top style="thin">
        <color indexed="8"/>
      </top>
      <bottom style="hair">
        <color indexed="64"/>
      </bottom>
      <diagonal/>
    </border>
    <border>
      <left/>
      <right/>
      <top style="double">
        <color indexed="8"/>
      </top>
      <bottom/>
      <diagonal/>
    </border>
  </borders>
  <cellStyleXfs count="4">
    <xf numFmtId="0" fontId="0" fillId="0" borderId="0"/>
    <xf numFmtId="0" fontId="20" fillId="0" borderId="0"/>
    <xf numFmtId="0" fontId="20" fillId="0" borderId="0"/>
    <xf numFmtId="0" fontId="20" fillId="0" borderId="0"/>
  </cellStyleXfs>
  <cellXfs count="19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0" fontId="10" fillId="3" borderId="10" xfId="0" applyNumberFormat="1" applyFont="1" applyFill="1" applyBorder="1" applyAlignment="1" applyProtection="1">
      <alignment horizontal="center" vertical="top" wrapText="1"/>
    </xf>
    <xf numFmtId="4" fontId="19" fillId="4" borderId="40" xfId="1" applyNumberFormat="1" applyFont="1" applyFill="1" applyBorder="1" applyAlignment="1">
      <alignment horizontal="center" vertical="center" wrapText="1"/>
    </xf>
    <xf numFmtId="49" fontId="19" fillId="4" borderId="29" xfId="1" applyNumberFormat="1" applyFont="1" applyFill="1" applyBorder="1" applyAlignment="1">
      <alignment horizontal="center"/>
    </xf>
    <xf numFmtId="4" fontId="19" fillId="4" borderId="30" xfId="1" applyNumberFormat="1" applyFont="1" applyFill="1" applyBorder="1"/>
    <xf numFmtId="4" fontId="19" fillId="4" borderId="30" xfId="1" applyNumberFormat="1" applyFont="1" applyFill="1" applyBorder="1" applyAlignment="1">
      <alignment horizontal="center"/>
    </xf>
    <xf numFmtId="49" fontId="19" fillId="4" borderId="31" xfId="1" applyNumberFormat="1" applyFont="1" applyFill="1" applyBorder="1" applyAlignment="1">
      <alignment horizontal="center"/>
    </xf>
    <xf numFmtId="4" fontId="19" fillId="4" borderId="32" xfId="1" applyNumberFormat="1" applyFont="1" applyFill="1" applyBorder="1" applyAlignment="1">
      <alignment horizontal="center"/>
    </xf>
    <xf numFmtId="49" fontId="19" fillId="4" borderId="33" xfId="1" applyNumberFormat="1" applyFont="1" applyFill="1" applyBorder="1" applyAlignment="1">
      <alignment horizontal="center"/>
    </xf>
    <xf numFmtId="4" fontId="19" fillId="4" borderId="34" xfId="1" applyNumberFormat="1" applyFont="1" applyFill="1" applyBorder="1"/>
    <xf numFmtId="4" fontId="19" fillId="4" borderId="34" xfId="1" applyNumberFormat="1" applyFont="1" applyFill="1" applyBorder="1" applyAlignment="1">
      <alignment horizontal="center"/>
    </xf>
    <xf numFmtId="0" fontId="20" fillId="4" borderId="34" xfId="1" applyFont="1" applyFill="1" applyBorder="1" applyAlignment="1">
      <alignment horizontal="center" vertical="center"/>
    </xf>
    <xf numFmtId="0" fontId="19" fillId="4" borderId="34" xfId="1" applyFont="1" applyFill="1" applyBorder="1" applyAlignment="1">
      <alignment horizontal="center" vertical="center"/>
    </xf>
    <xf numFmtId="4" fontId="19" fillId="4" borderId="34" xfId="1" applyNumberFormat="1" applyFont="1" applyFill="1" applyBorder="1" applyAlignment="1">
      <alignment horizontal="center" vertical="center"/>
    </xf>
    <xf numFmtId="0" fontId="19" fillId="4" borderId="35" xfId="1" applyFont="1" applyFill="1" applyBorder="1" applyAlignment="1">
      <alignment horizontal="center" vertical="center"/>
    </xf>
    <xf numFmtId="4" fontId="20" fillId="0" borderId="42" xfId="1" applyNumberFormat="1" applyFont="1" applyBorder="1"/>
    <xf numFmtId="4" fontId="20" fillId="0" borderId="46" xfId="1" applyNumberFormat="1" applyFont="1" applyBorder="1"/>
    <xf numFmtId="4" fontId="20" fillId="0" borderId="49" xfId="1" applyNumberFormat="1" applyFont="1" applyBorder="1"/>
    <xf numFmtId="4" fontId="20" fillId="0" borderId="42" xfId="1" applyNumberFormat="1" applyFont="1" applyFill="1" applyBorder="1"/>
    <xf numFmtId="4" fontId="24" fillId="0" borderId="42" xfId="1" applyNumberFormat="1" applyFont="1" applyFill="1" applyBorder="1"/>
    <xf numFmtId="4" fontId="20" fillId="0" borderId="52" xfId="1" applyNumberFormat="1" applyFont="1" applyFill="1" applyBorder="1"/>
    <xf numFmtId="4" fontId="24" fillId="0" borderId="32" xfId="1" applyNumberFormat="1" applyFont="1" applyFill="1" applyBorder="1"/>
    <xf numFmtId="4" fontId="20" fillId="0" borderId="65" xfId="1" applyNumberFormat="1" applyFont="1" applyFill="1" applyBorder="1"/>
    <xf numFmtId="49" fontId="19" fillId="5" borderId="38" xfId="1" applyNumberFormat="1" applyFont="1" applyFill="1" applyBorder="1" applyAlignment="1">
      <alignment horizontal="center" vertical="top" wrapText="1"/>
    </xf>
    <xf numFmtId="49" fontId="19" fillId="5" borderId="39" xfId="1" applyNumberFormat="1" applyFont="1" applyFill="1" applyBorder="1" applyAlignment="1">
      <alignment horizontal="left" vertical="top" wrapText="1"/>
    </xf>
    <xf numFmtId="4" fontId="20" fillId="5" borderId="39" xfId="1" applyNumberFormat="1" applyFont="1" applyFill="1" applyBorder="1"/>
    <xf numFmtId="3" fontId="20" fillId="5" borderId="39" xfId="1" applyNumberFormat="1" applyFont="1" applyFill="1" applyBorder="1"/>
    <xf numFmtId="49" fontId="20" fillId="5" borderId="41" xfId="1" applyNumberFormat="1" applyFont="1" applyFill="1" applyBorder="1" applyAlignment="1">
      <alignment horizontal="center" vertical="top" wrapText="1"/>
    </xf>
    <xf numFmtId="0" fontId="20" fillId="5" borderId="42" xfId="1" applyFont="1" applyFill="1" applyBorder="1" applyAlignment="1">
      <alignment horizontal="justify" vertical="top" wrapText="1"/>
    </xf>
    <xf numFmtId="4" fontId="19" fillId="5" borderId="42" xfId="1" applyNumberFormat="1" applyFont="1" applyFill="1" applyBorder="1"/>
    <xf numFmtId="3" fontId="19" fillId="5" borderId="42" xfId="1" applyNumberFormat="1" applyFont="1" applyFill="1" applyBorder="1"/>
    <xf numFmtId="4" fontId="19" fillId="5" borderId="42" xfId="1" applyNumberFormat="1" applyFont="1" applyFill="1" applyBorder="1" applyAlignment="1">
      <alignment wrapText="1"/>
    </xf>
    <xf numFmtId="3" fontId="19" fillId="5" borderId="42" xfId="1" applyNumberFormat="1" applyFont="1" applyFill="1" applyBorder="1" applyAlignment="1">
      <alignment wrapText="1"/>
    </xf>
    <xf numFmtId="49" fontId="20" fillId="5" borderId="44" xfId="1" applyNumberFormat="1" applyFont="1" applyFill="1" applyBorder="1" applyAlignment="1">
      <alignment horizontal="center" vertical="top" wrapText="1"/>
    </xf>
    <xf numFmtId="0" fontId="20" fillId="5" borderId="42" xfId="1" applyFont="1" applyFill="1" applyBorder="1" applyAlignment="1">
      <alignment horizontal="left" vertical="top" wrapText="1"/>
    </xf>
    <xf numFmtId="4" fontId="20" fillId="5" borderId="42" xfId="1" applyNumberFormat="1" applyFont="1" applyFill="1" applyBorder="1"/>
    <xf numFmtId="3" fontId="20" fillId="5" borderId="42" xfId="1" applyNumberFormat="1" applyFont="1" applyFill="1" applyBorder="1"/>
    <xf numFmtId="49" fontId="20" fillId="5" borderId="45" xfId="1" applyNumberFormat="1" applyFont="1" applyFill="1" applyBorder="1" applyAlignment="1">
      <alignment horizontal="center" vertical="top" wrapText="1"/>
    </xf>
    <xf numFmtId="0" fontId="20" fillId="5" borderId="46" xfId="1" applyFont="1" applyFill="1" applyBorder="1" applyAlignment="1">
      <alignment horizontal="left" vertical="top" wrapText="1"/>
    </xf>
    <xf numFmtId="4" fontId="20" fillId="5" borderId="46" xfId="1" applyNumberFormat="1" applyFont="1" applyFill="1" applyBorder="1"/>
    <xf numFmtId="3" fontId="20" fillId="5" borderId="46" xfId="1" applyNumberFormat="1" applyFont="1" applyFill="1" applyBorder="1"/>
    <xf numFmtId="49" fontId="20" fillId="5" borderId="48" xfId="1" applyNumberFormat="1" applyFont="1" applyFill="1" applyBorder="1" applyAlignment="1">
      <alignment horizontal="left" vertical="top" wrapText="1"/>
    </xf>
    <xf numFmtId="0" fontId="20" fillId="5" borderId="49" xfId="1" applyFont="1" applyFill="1" applyBorder="1" applyAlignment="1">
      <alignment horizontal="left" vertical="top" wrapText="1"/>
    </xf>
    <xf numFmtId="4" fontId="20" fillId="5" borderId="49" xfId="1" applyNumberFormat="1" applyFont="1" applyFill="1" applyBorder="1"/>
    <xf numFmtId="3" fontId="20" fillId="5" borderId="49" xfId="1" applyNumberFormat="1" applyFont="1" applyFill="1" applyBorder="1"/>
    <xf numFmtId="49" fontId="21" fillId="5" borderId="48" xfId="1" applyNumberFormat="1" applyFont="1" applyFill="1" applyBorder="1" applyAlignment="1">
      <alignment horizontal="left" vertical="top" wrapText="1"/>
    </xf>
    <xf numFmtId="0" fontId="21" fillId="5" borderId="49" xfId="1" applyFont="1" applyFill="1" applyBorder="1" applyAlignment="1">
      <alignment horizontal="left" vertical="top" wrapText="1"/>
    </xf>
    <xf numFmtId="4" fontId="21" fillId="5" borderId="49" xfId="1" applyNumberFormat="1" applyFont="1" applyFill="1" applyBorder="1"/>
    <xf numFmtId="3" fontId="21" fillId="5" borderId="49" xfId="1" applyNumberFormat="1" applyFont="1" applyFill="1" applyBorder="1"/>
    <xf numFmtId="49" fontId="21" fillId="5" borderId="44" xfId="1" applyNumberFormat="1" applyFont="1" applyFill="1" applyBorder="1" applyAlignment="1">
      <alignment horizontal="left" vertical="top" wrapText="1"/>
    </xf>
    <xf numFmtId="49" fontId="20" fillId="5" borderId="51" xfId="1" applyNumberFormat="1" applyFont="1" applyFill="1" applyBorder="1" applyAlignment="1">
      <alignment horizontal="center" vertical="top" wrapText="1"/>
    </xf>
    <xf numFmtId="0" fontId="20" fillId="5" borderId="52" xfId="1" applyFont="1" applyFill="1" applyBorder="1" applyAlignment="1">
      <alignment horizontal="left" vertical="top" wrapText="1"/>
    </xf>
    <xf numFmtId="4" fontId="20" fillId="5" borderId="52" xfId="1" applyNumberFormat="1" applyFont="1" applyFill="1" applyBorder="1"/>
    <xf numFmtId="3" fontId="20" fillId="5" borderId="52" xfId="1" applyNumberFormat="1" applyFont="1" applyFill="1" applyBorder="1"/>
    <xf numFmtId="0" fontId="24" fillId="5" borderId="42" xfId="1" applyFont="1" applyFill="1" applyBorder="1" applyAlignment="1">
      <alignment horizontal="left" vertical="top" wrapText="1"/>
    </xf>
    <xf numFmtId="49" fontId="20" fillId="5" borderId="44" xfId="1" applyNumberFormat="1" applyFont="1" applyFill="1" applyBorder="1" applyAlignment="1">
      <alignment horizontal="left" vertical="top" wrapText="1"/>
    </xf>
    <xf numFmtId="0" fontId="25" fillId="5" borderId="42" xfId="1" applyFont="1" applyFill="1" applyBorder="1" applyAlignment="1">
      <alignment horizontal="justify" vertical="top" wrapText="1"/>
    </xf>
    <xf numFmtId="49" fontId="24" fillId="5" borderId="44" xfId="1" applyNumberFormat="1" applyFont="1" applyFill="1" applyBorder="1" applyAlignment="1">
      <alignment horizontal="left" vertical="top" wrapText="1"/>
    </xf>
    <xf numFmtId="4" fontId="24" fillId="5" borderId="42" xfId="1" applyNumberFormat="1" applyFont="1" applyFill="1" applyBorder="1"/>
    <xf numFmtId="3" fontId="24" fillId="5" borderId="42" xfId="1" applyNumberFormat="1" applyFont="1" applyFill="1" applyBorder="1"/>
    <xf numFmtId="0" fontId="25" fillId="5" borderId="42" xfId="1" applyFont="1" applyFill="1" applyBorder="1" applyAlignment="1">
      <alignment horizontal="left" vertical="top" wrapText="1"/>
    </xf>
    <xf numFmtId="0" fontId="20" fillId="5" borderId="0" xfId="1" applyNumberFormat="1" applyFont="1" applyFill="1" applyAlignment="1">
      <alignment vertical="top" wrapText="1"/>
    </xf>
    <xf numFmtId="49" fontId="20" fillId="5" borderId="42" xfId="1" applyNumberFormat="1" applyFont="1" applyFill="1" applyBorder="1" applyAlignment="1">
      <alignment horizontal="left" vertical="top" wrapText="1"/>
    </xf>
    <xf numFmtId="0" fontId="26" fillId="5" borderId="42" xfId="1" applyFont="1" applyFill="1" applyBorder="1" applyAlignment="1">
      <alignment horizontal="left"/>
    </xf>
    <xf numFmtId="0" fontId="20" fillId="5" borderId="54" xfId="1" applyFont="1" applyFill="1" applyBorder="1"/>
    <xf numFmtId="0" fontId="20" fillId="5" borderId="42" xfId="1" applyFont="1" applyFill="1" applyBorder="1"/>
    <xf numFmtId="0" fontId="22" fillId="5" borderId="42" xfId="1" applyFont="1" applyFill="1" applyBorder="1" applyAlignment="1">
      <alignment horizontal="left" vertical="top" wrapText="1"/>
    </xf>
    <xf numFmtId="3" fontId="20" fillId="5" borderId="42" xfId="1" applyNumberFormat="1" applyFont="1" applyFill="1" applyBorder="1" applyAlignment="1">
      <alignment horizontal="right"/>
    </xf>
    <xf numFmtId="0" fontId="20" fillId="5" borderId="55" xfId="1" applyFont="1" applyFill="1" applyBorder="1" applyAlignment="1">
      <alignment horizontal="justify" vertical="top" wrapText="1"/>
    </xf>
    <xf numFmtId="0" fontId="20" fillId="5" borderId="55" xfId="1" applyFont="1" applyFill="1" applyBorder="1"/>
    <xf numFmtId="3" fontId="20" fillId="5" borderId="55" xfId="1" applyNumberFormat="1" applyFont="1" applyFill="1" applyBorder="1" applyAlignment="1">
      <alignment horizontal="right"/>
    </xf>
    <xf numFmtId="49" fontId="20" fillId="5" borderId="42" xfId="1" applyNumberFormat="1" applyFont="1" applyFill="1" applyBorder="1" applyAlignment="1">
      <alignment horizontal="justify" vertical="top" wrapText="1"/>
    </xf>
    <xf numFmtId="49" fontId="20" fillId="5" borderId="57" xfId="1" applyNumberFormat="1" applyFont="1" applyFill="1" applyBorder="1" applyAlignment="1">
      <alignment horizontal="center" vertical="top" wrapText="1"/>
    </xf>
    <xf numFmtId="49" fontId="20" fillId="5" borderId="58" xfId="1" applyNumberFormat="1" applyFont="1" applyFill="1" applyBorder="1" applyAlignment="1">
      <alignment horizontal="justify" vertical="top" wrapText="1"/>
    </xf>
    <xf numFmtId="0" fontId="20" fillId="5" borderId="58" xfId="1" applyFont="1" applyFill="1" applyBorder="1"/>
    <xf numFmtId="3" fontId="20" fillId="5" borderId="58" xfId="1" applyNumberFormat="1" applyFont="1" applyFill="1" applyBorder="1" applyAlignment="1">
      <alignment horizontal="right"/>
    </xf>
    <xf numFmtId="0" fontId="20" fillId="5" borderId="0" xfId="1" applyFont="1" applyFill="1" applyBorder="1" applyAlignment="1">
      <alignment horizontal="justify" vertical="top"/>
    </xf>
    <xf numFmtId="49" fontId="21" fillId="5" borderId="44" xfId="1" applyNumberFormat="1" applyFont="1" applyFill="1" applyBorder="1" applyAlignment="1">
      <alignment horizontal="center" vertical="top" wrapText="1"/>
    </xf>
    <xf numFmtId="0" fontId="21" fillId="5" borderId="60" xfId="1" applyFont="1" applyFill="1" applyBorder="1"/>
    <xf numFmtId="1" fontId="21" fillId="5" borderId="42" xfId="1" applyNumberFormat="1" applyFont="1" applyFill="1" applyBorder="1" applyAlignment="1">
      <alignment horizontal="right"/>
    </xf>
    <xf numFmtId="49" fontId="21" fillId="5" borderId="45" xfId="1" applyNumberFormat="1" applyFont="1" applyFill="1" applyBorder="1" applyAlignment="1">
      <alignment horizontal="center" vertical="top" wrapText="1"/>
    </xf>
    <xf numFmtId="0" fontId="21" fillId="5" borderId="46" xfId="1" applyFont="1" applyFill="1" applyBorder="1" applyAlignment="1">
      <alignment horizontal="justify" vertical="top" wrapText="1"/>
    </xf>
    <xf numFmtId="0" fontId="21" fillId="5" borderId="61" xfId="1" applyFont="1" applyFill="1" applyBorder="1"/>
    <xf numFmtId="1" fontId="21" fillId="5" borderId="46" xfId="1" applyNumberFormat="1" applyFont="1" applyFill="1" applyBorder="1" applyAlignment="1">
      <alignment horizontal="right"/>
    </xf>
    <xf numFmtId="0" fontId="24" fillId="5" borderId="46" xfId="1" applyFont="1" applyFill="1" applyBorder="1" applyAlignment="1">
      <alignment horizontal="justify" vertical="top" wrapText="1"/>
    </xf>
    <xf numFmtId="49" fontId="21" fillId="5" borderId="51" xfId="1" applyNumberFormat="1" applyFont="1" applyFill="1" applyBorder="1" applyAlignment="1">
      <alignment horizontal="center" vertical="top" wrapText="1"/>
    </xf>
    <xf numFmtId="0" fontId="20" fillId="5" borderId="52" xfId="1" applyFont="1" applyFill="1" applyBorder="1" applyAlignment="1">
      <alignment horizontal="justify" vertical="top" wrapText="1"/>
    </xf>
    <xf numFmtId="4" fontId="21" fillId="5" borderId="52" xfId="1" applyNumberFormat="1" applyFont="1" applyFill="1" applyBorder="1"/>
    <xf numFmtId="1" fontId="21" fillId="5" borderId="52" xfId="1" applyNumberFormat="1" applyFont="1" applyFill="1" applyBorder="1"/>
    <xf numFmtId="49" fontId="21" fillId="5" borderId="48" xfId="1" applyNumberFormat="1" applyFont="1" applyFill="1" applyBorder="1" applyAlignment="1">
      <alignment horizontal="center" vertical="top" wrapText="1"/>
    </xf>
    <xf numFmtId="0" fontId="21" fillId="5" borderId="49" xfId="1" applyFont="1" applyFill="1" applyBorder="1" applyAlignment="1">
      <alignment horizontal="justify" vertical="top" wrapText="1"/>
    </xf>
    <xf numFmtId="1" fontId="21" fillId="5" borderId="49" xfId="1" applyNumberFormat="1" applyFont="1" applyFill="1" applyBorder="1"/>
    <xf numFmtId="49" fontId="24" fillId="5" borderId="36" xfId="1" applyNumberFormat="1" applyFont="1" applyFill="1" applyBorder="1" applyAlignment="1">
      <alignment horizontal="center" vertical="top" wrapText="1"/>
    </xf>
    <xf numFmtId="49" fontId="24" fillId="5" borderId="32" xfId="1" applyNumberFormat="1" applyFont="1" applyFill="1" applyBorder="1" applyAlignment="1">
      <alignment horizontal="left" vertical="top" wrapText="1"/>
    </xf>
    <xf numFmtId="0" fontId="24" fillId="5" borderId="63" xfId="1" applyFont="1" applyFill="1" applyBorder="1"/>
    <xf numFmtId="1" fontId="24" fillId="5" borderId="32" xfId="1" applyNumberFormat="1" applyFont="1" applyFill="1" applyBorder="1" applyAlignment="1">
      <alignment horizontal="right"/>
    </xf>
    <xf numFmtId="49" fontId="21" fillId="5" borderId="64" xfId="1" applyNumberFormat="1" applyFont="1" applyFill="1" applyBorder="1" applyAlignment="1">
      <alignment horizontal="center" vertical="top" wrapText="1"/>
    </xf>
    <xf numFmtId="0" fontId="20" fillId="5" borderId="65" xfId="1" applyFont="1" applyFill="1" applyBorder="1" applyAlignment="1">
      <alignment horizontal="justify" vertical="top" wrapText="1"/>
    </xf>
    <xf numFmtId="4" fontId="21" fillId="5" borderId="65" xfId="1" applyNumberFormat="1" applyFont="1" applyFill="1" applyBorder="1"/>
    <xf numFmtId="1" fontId="21" fillId="5" borderId="65" xfId="1" applyNumberFormat="1" applyFont="1" applyFill="1" applyBorder="1"/>
    <xf numFmtId="0" fontId="21" fillId="5" borderId="52" xfId="1" applyFont="1" applyFill="1" applyBorder="1" applyAlignment="1">
      <alignment horizontal="justify" vertical="top" wrapText="1"/>
    </xf>
    <xf numFmtId="49" fontId="20" fillId="5" borderId="55" xfId="1" applyNumberFormat="1" applyFont="1" applyFill="1" applyBorder="1" applyAlignment="1">
      <alignment horizontal="justify" vertical="top" wrapText="1"/>
    </xf>
    <xf numFmtId="4" fontId="20" fillId="5" borderId="43" xfId="1" applyNumberFormat="1" applyFont="1" applyFill="1" applyBorder="1"/>
    <xf numFmtId="4" fontId="20" fillId="6" borderId="43" xfId="1" applyNumberFormat="1" applyFont="1" applyFill="1" applyBorder="1"/>
    <xf numFmtId="4" fontId="20" fillId="5" borderId="40" xfId="1" applyNumberFormat="1" applyFont="1" applyFill="1" applyBorder="1"/>
    <xf numFmtId="4" fontId="20" fillId="5" borderId="43" xfId="1" applyNumberFormat="1" applyFont="1" applyFill="1" applyBorder="1" applyAlignment="1">
      <alignment wrapText="1"/>
    </xf>
    <xf numFmtId="4" fontId="20" fillId="5" borderId="47" xfId="1" applyNumberFormat="1" applyFont="1" applyFill="1" applyBorder="1"/>
    <xf numFmtId="4" fontId="20" fillId="5" borderId="50" xfId="1" applyNumberFormat="1" applyFont="1" applyFill="1" applyBorder="1"/>
    <xf numFmtId="4" fontId="20" fillId="5" borderId="53" xfId="1" applyNumberFormat="1" applyFont="1" applyFill="1" applyBorder="1"/>
    <xf numFmtId="4" fontId="24" fillId="5" borderId="43" xfId="1" applyNumberFormat="1" applyFont="1" applyFill="1" applyBorder="1"/>
    <xf numFmtId="4" fontId="20" fillId="5" borderId="56" xfId="1" applyNumberFormat="1" applyFont="1" applyFill="1" applyBorder="1"/>
    <xf numFmtId="4" fontId="20" fillId="5" borderId="59" xfId="1" applyNumberFormat="1" applyFont="1" applyFill="1" applyBorder="1"/>
    <xf numFmtId="4" fontId="20" fillId="5" borderId="62" xfId="1" applyNumberFormat="1" applyFont="1" applyFill="1" applyBorder="1"/>
    <xf numFmtId="4" fontId="24" fillId="5" borderId="37" xfId="1" applyNumberFormat="1" applyFont="1" applyFill="1" applyBorder="1"/>
    <xf numFmtId="4" fontId="20" fillId="5" borderId="66" xfId="1" applyNumberFormat="1" applyFont="1" applyFill="1" applyBorder="1"/>
    <xf numFmtId="4" fontId="20" fillId="5" borderId="55" xfId="1" applyNumberFormat="1" applyFont="1" applyFill="1" applyBorder="1"/>
    <xf numFmtId="0" fontId="19" fillId="5" borderId="39" xfId="1" applyFont="1" applyFill="1" applyBorder="1" applyAlignment="1">
      <alignment horizontal="left" vertical="top" wrapText="1"/>
    </xf>
    <xf numFmtId="4" fontId="19" fillId="5" borderId="39" xfId="1" applyNumberFormat="1" applyFont="1" applyFill="1" applyBorder="1"/>
    <xf numFmtId="4" fontId="20" fillId="5" borderId="42" xfId="1" applyNumberFormat="1" applyFont="1" applyFill="1" applyBorder="1" applyAlignment="1">
      <alignment wrapText="1"/>
    </xf>
    <xf numFmtId="0" fontId="20" fillId="5" borderId="42" xfId="1" applyNumberFormat="1" applyFont="1" applyFill="1" applyBorder="1" applyAlignment="1">
      <alignment horizontal="right" vertical="top" wrapText="1"/>
    </xf>
    <xf numFmtId="4" fontId="20" fillId="5" borderId="58" xfId="1" applyNumberFormat="1" applyFont="1" applyFill="1" applyBorder="1"/>
    <xf numFmtId="2" fontId="20" fillId="0" borderId="54" xfId="1" applyNumberFormat="1" applyFont="1" applyBorder="1" applyAlignment="1">
      <alignment horizontal="right" vertical="top" wrapText="1"/>
    </xf>
    <xf numFmtId="2" fontId="20" fillId="0" borderId="42" xfId="1" applyNumberFormat="1" applyFont="1" applyBorder="1" applyAlignment="1">
      <alignment horizontal="right" vertical="top" wrapText="1"/>
    </xf>
    <xf numFmtId="4" fontId="19" fillId="4" borderId="55" xfId="1" applyNumberFormat="1" applyFont="1" applyFill="1" applyBorder="1" applyAlignment="1">
      <alignment horizontal="center" vertical="center"/>
    </xf>
    <xf numFmtId="4" fontId="19" fillId="4" borderId="34" xfId="1" applyNumberFormat="1" applyFont="1" applyFill="1" applyBorder="1" applyAlignment="1">
      <alignment horizontal="center" vertical="center"/>
    </xf>
    <xf numFmtId="4" fontId="19" fillId="4" borderId="67" xfId="1" applyNumberFormat="1" applyFont="1" applyFill="1" applyBorder="1" applyAlignment="1">
      <alignment horizontal="center"/>
    </xf>
    <xf numFmtId="4" fontId="19" fillId="4" borderId="68" xfId="1" applyNumberFormat="1" applyFont="1" applyFill="1" applyBorder="1" applyAlignment="1">
      <alignment horizontal="center"/>
    </xf>
    <xf numFmtId="49" fontId="24" fillId="5" borderId="69" xfId="1" applyNumberFormat="1" applyFont="1" applyFill="1" applyBorder="1" applyAlignment="1">
      <alignment horizontal="center" vertical="top" wrapText="1"/>
    </xf>
    <xf numFmtId="0" fontId="24" fillId="5" borderId="70" xfId="1" applyFont="1" applyFill="1" applyBorder="1" applyAlignment="1">
      <alignment horizontal="left" vertical="top" wrapText="1"/>
    </xf>
    <xf numFmtId="0" fontId="24" fillId="5" borderId="71" xfId="1" applyFont="1" applyFill="1" applyBorder="1"/>
    <xf numFmtId="1" fontId="24" fillId="5" borderId="70" xfId="1" applyNumberFormat="1" applyFont="1" applyFill="1" applyBorder="1" applyAlignment="1">
      <alignment horizontal="right"/>
    </xf>
    <xf numFmtId="4" fontId="24" fillId="5" borderId="70" xfId="1" applyNumberFormat="1" applyFont="1" applyFill="1" applyBorder="1"/>
    <xf numFmtId="4" fontId="24" fillId="5" borderId="72" xfId="1" applyNumberFormat="1" applyFont="1" applyFill="1" applyBorder="1"/>
    <xf numFmtId="0" fontId="0" fillId="0" borderId="0" xfId="0" applyBorder="1"/>
    <xf numFmtId="49" fontId="19" fillId="0" borderId="73" xfId="1" applyNumberFormat="1" applyFont="1" applyFill="1" applyBorder="1" applyAlignment="1">
      <alignment horizontal="center" vertical="top" wrapText="1"/>
    </xf>
    <xf numFmtId="0" fontId="19" fillId="0" borderId="73" xfId="1" applyFont="1" applyFill="1" applyBorder="1" applyAlignment="1">
      <alignment horizontal="left" vertical="top" wrapText="1"/>
    </xf>
    <xf numFmtId="4" fontId="19" fillId="0" borderId="73" xfId="1" applyNumberFormat="1" applyFont="1" applyFill="1" applyBorder="1"/>
    <xf numFmtId="3" fontId="20" fillId="0" borderId="73" xfId="1" applyNumberFormat="1" applyFont="1" applyFill="1" applyBorder="1"/>
    <xf numFmtId="4" fontId="20" fillId="0" borderId="73" xfId="1" applyNumberFormat="1" applyFont="1" applyFill="1" applyBorder="1"/>
  </cellXfs>
  <cellStyles count="4">
    <cellStyle name="Normal" xfId="0" builtinId="0"/>
    <cellStyle name="Normal 2" xfId="1"/>
    <cellStyle name="Standard_PL-2005-CEE-BAU+HVP status 23.12.2004" xfId="2"/>
    <cellStyle name="Style 1" xfId="3"/>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695325</xdr:colOff>
          <xdr:row>1</xdr:row>
          <xdr:rowOff>0</xdr:rowOff>
        </xdr:to>
        <xdr:sp macro="" textlink="">
          <xdr:nvSpPr>
            <xdr:cNvPr id="28707" name="Drop Down 35" hidden="1">
              <a:extLst>
                <a:ext uri="{63B3BB69-23CF-44E3-9099-C40C66FF867C}">
                  <a14:compatExt spid="_x0000_s287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sheetData>
    <row r="1" spans="1:9">
      <c r="A1" s="2" t="s">
        <v>8</v>
      </c>
      <c r="D1">
        <v>1</v>
      </c>
      <c r="E1">
        <v>1</v>
      </c>
      <c r="F1">
        <v>1</v>
      </c>
      <c r="G1">
        <v>1</v>
      </c>
      <c r="H1">
        <v>1</v>
      </c>
      <c r="I1">
        <v>1</v>
      </c>
    </row>
    <row r="2" spans="1:9">
      <c r="A2" s="2" t="s">
        <v>9</v>
      </c>
    </row>
    <row r="3" spans="1:9">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
  <sheetViews>
    <sheetView zoomScale="85" zoomScaleNormal="85" workbookViewId="0">
      <selection activeCell="B8" sqref="B8"/>
    </sheetView>
  </sheetViews>
  <sheetFormatPr defaultRowHeight="12.75"/>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c r="A1" s="6" t="s">
        <v>15</v>
      </c>
      <c r="B1" s="7" t="s">
        <v>11</v>
      </c>
      <c r="C1" s="8" t="s">
        <v>12</v>
      </c>
      <c r="D1" s="9" t="s">
        <v>18</v>
      </c>
      <c r="E1" s="37"/>
      <c r="F1" s="38"/>
      <c r="G1" s="10">
        <f>SUM(F3+F4)</f>
        <v>0</v>
      </c>
    </row>
    <row r="2" spans="1:7" ht="13.5" customHeight="1">
      <c r="A2" s="39" t="s">
        <v>19</v>
      </c>
      <c r="B2" s="40"/>
      <c r="C2" s="41"/>
      <c r="D2" s="26"/>
      <c r="E2" s="48">
        <f>SUM(G7)</f>
        <v>0</v>
      </c>
      <c r="F2" s="49"/>
      <c r="G2" s="27"/>
    </row>
    <row r="3" spans="1:7" ht="13.5">
      <c r="A3" s="42"/>
      <c r="B3" s="43"/>
      <c r="C3" s="44"/>
      <c r="D3" s="11" t="s">
        <v>4</v>
      </c>
      <c r="E3" s="12"/>
      <c r="F3" s="28">
        <f>G7</f>
        <v>0</v>
      </c>
      <c r="G3" s="13" t="s">
        <v>13</v>
      </c>
    </row>
    <row r="4" spans="1:7" ht="14.25" thickBot="1">
      <c r="A4" s="45"/>
      <c r="B4" s="46"/>
      <c r="C4" s="47"/>
      <c r="D4" s="14" t="s">
        <v>7</v>
      </c>
      <c r="E4" s="15"/>
      <c r="F4" s="16"/>
      <c r="G4" s="17"/>
    </row>
    <row r="5" spans="1:7" ht="14.25" thickBot="1">
      <c r="A5" s="18"/>
      <c r="B5" s="18"/>
      <c r="C5" s="18"/>
      <c r="D5" s="19"/>
      <c r="E5" s="20"/>
      <c r="F5" s="20"/>
      <c r="G5" s="21"/>
    </row>
    <row r="6" spans="1:7" ht="26.25" thickBot="1">
      <c r="A6" s="22" t="s">
        <v>2</v>
      </c>
      <c r="B6" s="23" t="s">
        <v>14</v>
      </c>
      <c r="C6" s="24" t="s">
        <v>0</v>
      </c>
      <c r="D6" s="23" t="s">
        <v>1</v>
      </c>
      <c r="E6" s="23" t="s">
        <v>6</v>
      </c>
      <c r="F6" s="30" t="s">
        <v>5</v>
      </c>
      <c r="G6" s="25" t="s">
        <v>3</v>
      </c>
    </row>
    <row r="7" spans="1:7">
      <c r="A7" s="3">
        <v>1</v>
      </c>
      <c r="B7" s="50" t="s">
        <v>16</v>
      </c>
      <c r="C7" s="51"/>
      <c r="D7" s="52"/>
      <c r="E7" s="4">
        <v>1</v>
      </c>
      <c r="F7" s="29">
        <v>0</v>
      </c>
      <c r="G7" s="5">
        <f>E7*F7</f>
        <v>0</v>
      </c>
    </row>
    <row r="8" spans="1:7" ht="409.6" thickBot="1">
      <c r="A8" s="31"/>
      <c r="B8" s="53" t="s">
        <v>20</v>
      </c>
      <c r="C8" s="32" t="s">
        <v>17</v>
      </c>
      <c r="D8" s="33"/>
      <c r="E8" s="34"/>
      <c r="F8" s="36"/>
      <c r="G8" s="35"/>
    </row>
    <row r="9" spans="1:7" ht="409.6" thickBot="1">
      <c r="A9" s="31"/>
      <c r="B9" s="53" t="s">
        <v>21</v>
      </c>
      <c r="C9" s="32" t="s">
        <v>22</v>
      </c>
      <c r="D9" s="33"/>
      <c r="E9" s="34"/>
      <c r="F9" s="36"/>
      <c r="G9" s="35"/>
    </row>
  </sheetData>
  <mergeCells count="4">
    <mergeCell ref="E1:F1"/>
    <mergeCell ref="A2:C4"/>
    <mergeCell ref="E2:F2"/>
    <mergeCell ref="B7:D7"/>
  </mergeCells>
  <pageMargins left="0.7" right="0.7" top="0.75" bottom="0.75"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8707" r:id="rId4" name="Drop Down 35">
              <controlPr defaultSize="0" autoLine="0" autoPict="0">
                <anchor moveWithCells="1">
                  <from>
                    <xdr:col>4</xdr:col>
                    <xdr:colOff>38100</xdr:colOff>
                    <xdr:row>0</xdr:row>
                    <xdr:rowOff>0</xdr:rowOff>
                  </from>
                  <to>
                    <xdr:col>5</xdr:col>
                    <xdr:colOff>695325</xdr:colOff>
                    <xdr:row>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topLeftCell="A121" zoomScale="85" zoomScaleNormal="85" workbookViewId="0">
      <selection activeCell="D128" sqref="D128"/>
    </sheetView>
  </sheetViews>
  <sheetFormatPr defaultRowHeight="12.75"/>
  <cols>
    <col min="1" max="1" width="6" customWidth="1"/>
    <col min="2" max="2" width="50" customWidth="1"/>
    <col min="3" max="3" width="8.42578125" customWidth="1"/>
    <col min="5" max="5" width="12.42578125" customWidth="1"/>
    <col min="6" max="6" width="14.28515625" customWidth="1"/>
  </cols>
  <sheetData>
    <row r="1" spans="1:6" ht="14.25" thickTop="1" thickBot="1">
      <c r="A1" s="55"/>
      <c r="B1" s="56"/>
      <c r="C1" s="177" t="s">
        <v>153</v>
      </c>
      <c r="D1" s="178"/>
      <c r="E1" s="57" t="s">
        <v>154</v>
      </c>
      <c r="F1" s="54" t="s">
        <v>155</v>
      </c>
    </row>
    <row r="2" spans="1:6" ht="15.75" thickTop="1" thickBot="1">
      <c r="A2" s="58" t="s">
        <v>156</v>
      </c>
      <c r="B2" s="59" t="s">
        <v>157</v>
      </c>
      <c r="C2" s="175" t="s">
        <v>158</v>
      </c>
      <c r="D2" s="175" t="s">
        <v>159</v>
      </c>
      <c r="E2" s="59" t="s">
        <v>160</v>
      </c>
      <c r="F2" s="54"/>
    </row>
    <row r="3" spans="1:6" ht="14.25" thickTop="1" thickBot="1">
      <c r="A3" s="60"/>
      <c r="B3" s="61"/>
      <c r="C3" s="176"/>
      <c r="D3" s="176"/>
      <c r="E3" s="62" t="s">
        <v>161</v>
      </c>
      <c r="F3" s="54"/>
    </row>
    <row r="4" spans="1:6" ht="14.25" thickTop="1" thickBot="1">
      <c r="A4" s="60"/>
      <c r="B4" s="61"/>
      <c r="C4" s="63"/>
      <c r="D4" s="64" t="s">
        <v>162</v>
      </c>
      <c r="E4" s="65" t="s">
        <v>163</v>
      </c>
      <c r="F4" s="66" t="s">
        <v>164</v>
      </c>
    </row>
    <row r="5" spans="1:6" ht="28.5" customHeight="1" thickTop="1" thickBot="1">
      <c r="A5" s="75"/>
      <c r="B5" s="76" t="s">
        <v>23</v>
      </c>
      <c r="C5" s="77"/>
      <c r="D5" s="78"/>
      <c r="E5" s="77"/>
      <c r="F5" s="156"/>
    </row>
    <row r="6" spans="1:6" ht="51.75" customHeight="1" thickTop="1">
      <c r="A6" s="79"/>
      <c r="B6" s="80" t="s">
        <v>24</v>
      </c>
      <c r="C6" s="81"/>
      <c r="D6" s="82"/>
      <c r="E6" s="87"/>
      <c r="F6" s="154"/>
    </row>
    <row r="7" spans="1:6" ht="52.5" customHeight="1">
      <c r="A7" s="79"/>
      <c r="B7" s="80" t="s">
        <v>25</v>
      </c>
      <c r="C7" s="81"/>
      <c r="D7" s="82"/>
      <c r="E7" s="87"/>
      <c r="F7" s="154"/>
    </row>
    <row r="8" spans="1:6" ht="75" customHeight="1">
      <c r="A8" s="79"/>
      <c r="B8" s="80" t="s">
        <v>26</v>
      </c>
      <c r="C8" s="83"/>
      <c r="D8" s="84"/>
      <c r="E8" s="170"/>
      <c r="F8" s="157"/>
    </row>
    <row r="9" spans="1:6" ht="40.5" customHeight="1">
      <c r="A9" s="85"/>
      <c r="B9" s="86" t="s">
        <v>27</v>
      </c>
      <c r="C9" s="87"/>
      <c r="D9" s="88"/>
      <c r="E9" s="87"/>
      <c r="F9" s="154"/>
    </row>
    <row r="10" spans="1:6">
      <c r="A10" s="79" t="s">
        <v>124</v>
      </c>
      <c r="B10" s="80" t="s">
        <v>28</v>
      </c>
      <c r="C10" s="81"/>
      <c r="D10" s="82"/>
      <c r="E10" s="87"/>
      <c r="F10" s="154"/>
    </row>
    <row r="11" spans="1:6" ht="28.5" customHeight="1">
      <c r="A11" s="85"/>
      <c r="B11" s="86" t="s">
        <v>29</v>
      </c>
      <c r="C11" s="87" t="s">
        <v>30</v>
      </c>
      <c r="D11" s="88">
        <v>1</v>
      </c>
      <c r="E11" s="67">
        <v>0</v>
      </c>
      <c r="F11" s="154">
        <f>SUM(D11*E11)</f>
        <v>0</v>
      </c>
    </row>
    <row r="12" spans="1:6" ht="14.25" customHeight="1">
      <c r="A12" s="85"/>
      <c r="B12" s="86" t="s">
        <v>31</v>
      </c>
      <c r="C12" s="87" t="s">
        <v>30</v>
      </c>
      <c r="D12" s="88">
        <v>1</v>
      </c>
      <c r="E12" s="67">
        <v>0</v>
      </c>
      <c r="F12" s="154">
        <f>SUM(D12*E12)</f>
        <v>0</v>
      </c>
    </row>
    <row r="13" spans="1:6" ht="15" customHeight="1">
      <c r="A13" s="85"/>
      <c r="B13" s="86" t="s">
        <v>32</v>
      </c>
      <c r="C13" s="87" t="s">
        <v>30</v>
      </c>
      <c r="D13" s="88">
        <v>1</v>
      </c>
      <c r="E13" s="67">
        <v>0</v>
      </c>
      <c r="F13" s="154">
        <f>SUM(D13*E13)</f>
        <v>0</v>
      </c>
    </row>
    <row r="14" spans="1:6" ht="15" customHeight="1">
      <c r="A14" s="85"/>
      <c r="B14" s="86" t="s">
        <v>33</v>
      </c>
      <c r="C14" s="87" t="s">
        <v>30</v>
      </c>
      <c r="D14" s="88">
        <v>1</v>
      </c>
      <c r="E14" s="67">
        <v>0</v>
      </c>
      <c r="F14" s="154">
        <f>SUM(D14*E14)</f>
        <v>0</v>
      </c>
    </row>
    <row r="15" spans="1:6" ht="13.5" customHeight="1">
      <c r="A15" s="85"/>
      <c r="B15" s="86" t="s">
        <v>34</v>
      </c>
      <c r="C15" s="87"/>
      <c r="D15" s="88"/>
      <c r="E15" s="87"/>
      <c r="F15" s="154"/>
    </row>
    <row r="16" spans="1:6">
      <c r="A16" s="85"/>
      <c r="B16" s="86" t="s">
        <v>35</v>
      </c>
      <c r="C16" s="87" t="s">
        <v>30</v>
      </c>
      <c r="D16" s="88">
        <v>1</v>
      </c>
      <c r="E16" s="67">
        <v>0</v>
      </c>
      <c r="F16" s="154">
        <f>SUM(D16*E16)</f>
        <v>0</v>
      </c>
    </row>
    <row r="17" spans="1:6">
      <c r="A17" s="85"/>
      <c r="B17" s="86" t="s">
        <v>36</v>
      </c>
      <c r="C17" s="87" t="s">
        <v>30</v>
      </c>
      <c r="D17" s="88">
        <v>1</v>
      </c>
      <c r="E17" s="67">
        <v>0</v>
      </c>
      <c r="F17" s="154">
        <f>SUM(D17*E17)</f>
        <v>0</v>
      </c>
    </row>
    <row r="18" spans="1:6">
      <c r="A18" s="85"/>
      <c r="B18" s="86" t="s">
        <v>37</v>
      </c>
      <c r="C18" s="87" t="s">
        <v>30</v>
      </c>
      <c r="D18" s="88">
        <v>7</v>
      </c>
      <c r="E18" s="67">
        <v>0</v>
      </c>
      <c r="F18" s="154">
        <f>SUM(D18*E18)</f>
        <v>0</v>
      </c>
    </row>
    <row r="19" spans="1:6">
      <c r="A19" s="85"/>
      <c r="B19" s="86" t="s">
        <v>38</v>
      </c>
      <c r="C19" s="87" t="s">
        <v>30</v>
      </c>
      <c r="D19" s="88">
        <v>5</v>
      </c>
      <c r="E19" s="67">
        <v>0</v>
      </c>
      <c r="F19" s="154">
        <f>SUM(D19*E19)</f>
        <v>0</v>
      </c>
    </row>
    <row r="20" spans="1:6">
      <c r="A20" s="85"/>
      <c r="B20" s="86" t="s">
        <v>39</v>
      </c>
      <c r="C20" s="87" t="s">
        <v>30</v>
      </c>
      <c r="D20" s="88">
        <v>5</v>
      </c>
      <c r="E20" s="67">
        <v>0</v>
      </c>
      <c r="F20" s="154">
        <f>SUM(D20*E20)</f>
        <v>0</v>
      </c>
    </row>
    <row r="21" spans="1:6">
      <c r="A21" s="85"/>
      <c r="B21" s="86" t="s">
        <v>40</v>
      </c>
      <c r="C21" s="87" t="s">
        <v>30</v>
      </c>
      <c r="D21" s="88">
        <v>6</v>
      </c>
      <c r="E21" s="67">
        <v>0</v>
      </c>
      <c r="F21" s="154">
        <f>SUM(D21*E21)</f>
        <v>0</v>
      </c>
    </row>
    <row r="22" spans="1:6">
      <c r="A22" s="85"/>
      <c r="B22" s="86" t="s">
        <v>41</v>
      </c>
      <c r="C22" s="87" t="s">
        <v>30</v>
      </c>
      <c r="D22" s="88">
        <v>1</v>
      </c>
      <c r="E22" s="67">
        <v>0</v>
      </c>
      <c r="F22" s="154">
        <f>SUM(D22*E22)</f>
        <v>0</v>
      </c>
    </row>
    <row r="23" spans="1:6" ht="28.5" customHeight="1">
      <c r="A23" s="85"/>
      <c r="B23" s="86" t="s">
        <v>42</v>
      </c>
      <c r="C23" s="87"/>
      <c r="D23" s="88"/>
      <c r="E23" s="87"/>
      <c r="F23" s="154"/>
    </row>
    <row r="24" spans="1:6">
      <c r="A24" s="85"/>
      <c r="B24" s="86" t="s">
        <v>43</v>
      </c>
      <c r="C24" s="87" t="s">
        <v>30</v>
      </c>
      <c r="D24" s="88">
        <v>1</v>
      </c>
      <c r="E24" s="67">
        <v>0</v>
      </c>
      <c r="F24" s="154">
        <f>SUM(D24*E24)</f>
        <v>0</v>
      </c>
    </row>
    <row r="25" spans="1:6">
      <c r="A25" s="85"/>
      <c r="B25" s="86" t="s">
        <v>44</v>
      </c>
      <c r="C25" s="87" t="s">
        <v>30</v>
      </c>
      <c r="D25" s="88">
        <v>2</v>
      </c>
      <c r="E25" s="67">
        <v>0</v>
      </c>
      <c r="F25" s="154">
        <f>SUM(D25*E25)</f>
        <v>0</v>
      </c>
    </row>
    <row r="26" spans="1:6">
      <c r="A26" s="89"/>
      <c r="B26" s="90" t="s">
        <v>45</v>
      </c>
      <c r="C26" s="91" t="s">
        <v>30</v>
      </c>
      <c r="D26" s="92">
        <v>1</v>
      </c>
      <c r="E26" s="68">
        <v>0</v>
      </c>
      <c r="F26" s="158">
        <f>SUM(D26*E26)</f>
        <v>0</v>
      </c>
    </row>
    <row r="27" spans="1:6" ht="15" customHeight="1">
      <c r="A27" s="93"/>
      <c r="B27" s="94" t="s">
        <v>46</v>
      </c>
      <c r="C27" s="95"/>
      <c r="D27" s="96"/>
      <c r="E27" s="95"/>
      <c r="F27" s="159"/>
    </row>
    <row r="28" spans="1:6">
      <c r="A28" s="93"/>
      <c r="B28" s="94" t="s">
        <v>47</v>
      </c>
      <c r="C28" s="95" t="s">
        <v>30</v>
      </c>
      <c r="D28" s="96">
        <v>6</v>
      </c>
      <c r="E28" s="69">
        <v>0</v>
      </c>
      <c r="F28" s="159">
        <f>SUM(D28*E28)</f>
        <v>0</v>
      </c>
    </row>
    <row r="29" spans="1:6">
      <c r="A29" s="93"/>
      <c r="B29" s="94" t="s">
        <v>48</v>
      </c>
      <c r="C29" s="95" t="s">
        <v>30</v>
      </c>
      <c r="D29" s="96">
        <v>4</v>
      </c>
      <c r="E29" s="69">
        <v>0</v>
      </c>
      <c r="F29" s="159">
        <f>SUM(D29*E29)</f>
        <v>0</v>
      </c>
    </row>
    <row r="30" spans="1:6" ht="14.25">
      <c r="A30" s="97"/>
      <c r="B30" s="98" t="s">
        <v>49</v>
      </c>
      <c r="C30" s="99" t="s">
        <v>30</v>
      </c>
      <c r="D30" s="100">
        <v>2</v>
      </c>
      <c r="E30" s="69">
        <v>0</v>
      </c>
      <c r="F30" s="159">
        <f>SUM(D30*E30)</f>
        <v>0</v>
      </c>
    </row>
    <row r="31" spans="1:6" ht="13.5" customHeight="1">
      <c r="A31" s="101"/>
      <c r="B31" s="86" t="s">
        <v>50</v>
      </c>
      <c r="C31" s="87" t="s">
        <v>30</v>
      </c>
      <c r="D31" s="88">
        <v>9</v>
      </c>
      <c r="E31" s="70">
        <v>0</v>
      </c>
      <c r="F31" s="154">
        <f>SUM(D31*E31)</f>
        <v>0</v>
      </c>
    </row>
    <row r="32" spans="1:6" ht="15" customHeight="1">
      <c r="A32" s="102"/>
      <c r="B32" s="103" t="s">
        <v>51</v>
      </c>
      <c r="C32" s="104"/>
      <c r="D32" s="105"/>
      <c r="E32" s="104"/>
      <c r="F32" s="160"/>
    </row>
    <row r="33" spans="1:6">
      <c r="A33" s="85"/>
      <c r="B33" s="86" t="s">
        <v>52</v>
      </c>
      <c r="C33" s="87" t="s">
        <v>30</v>
      </c>
      <c r="D33" s="88">
        <v>4</v>
      </c>
      <c r="E33" s="67">
        <v>0</v>
      </c>
      <c r="F33" s="154">
        <f>SUM(D33*E33)</f>
        <v>0</v>
      </c>
    </row>
    <row r="34" spans="1:6" ht="12.75" customHeight="1">
      <c r="A34" s="85"/>
      <c r="B34" s="86" t="s">
        <v>53</v>
      </c>
      <c r="C34" s="87"/>
      <c r="D34" s="88"/>
      <c r="E34" s="87"/>
      <c r="F34" s="154"/>
    </row>
    <row r="35" spans="1:6">
      <c r="A35" s="85"/>
      <c r="B35" s="86" t="s">
        <v>52</v>
      </c>
      <c r="C35" s="87" t="s">
        <v>30</v>
      </c>
      <c r="D35" s="88">
        <v>4</v>
      </c>
      <c r="E35" s="67">
        <v>0</v>
      </c>
      <c r="F35" s="154">
        <f>SUM(D35*E35)</f>
        <v>0</v>
      </c>
    </row>
    <row r="36" spans="1:6">
      <c r="A36" s="85"/>
      <c r="B36" s="86" t="s">
        <v>54</v>
      </c>
      <c r="C36" s="87" t="s">
        <v>30</v>
      </c>
      <c r="D36" s="88">
        <v>2</v>
      </c>
      <c r="E36" s="67">
        <v>0</v>
      </c>
      <c r="F36" s="154">
        <f>SUM(D36*E36)</f>
        <v>0</v>
      </c>
    </row>
    <row r="37" spans="1:6">
      <c r="A37" s="85"/>
      <c r="B37" s="86" t="s">
        <v>55</v>
      </c>
      <c r="C37" s="87" t="s">
        <v>30</v>
      </c>
      <c r="D37" s="88">
        <v>2</v>
      </c>
      <c r="E37" s="67">
        <v>0</v>
      </c>
      <c r="F37" s="154">
        <f>SUM(D37*E37)</f>
        <v>0</v>
      </c>
    </row>
    <row r="38" spans="1:6">
      <c r="A38" s="85"/>
      <c r="B38" s="86" t="s">
        <v>56</v>
      </c>
      <c r="C38" s="87" t="s">
        <v>30</v>
      </c>
      <c r="D38" s="88">
        <v>1</v>
      </c>
      <c r="E38" s="67">
        <v>0</v>
      </c>
      <c r="F38" s="154">
        <f>SUM(D38*E38)</f>
        <v>0</v>
      </c>
    </row>
    <row r="39" spans="1:6" ht="15" customHeight="1">
      <c r="A39" s="85"/>
      <c r="B39" s="86" t="s">
        <v>57</v>
      </c>
      <c r="C39" s="87" t="s">
        <v>30</v>
      </c>
      <c r="D39" s="88">
        <v>1</v>
      </c>
      <c r="E39" s="67">
        <v>0</v>
      </c>
      <c r="F39" s="154">
        <f>SUM(D39*E39)</f>
        <v>0</v>
      </c>
    </row>
    <row r="40" spans="1:6" ht="15" customHeight="1">
      <c r="A40" s="85"/>
      <c r="B40" s="86" t="s">
        <v>58</v>
      </c>
      <c r="C40" s="87" t="s">
        <v>30</v>
      </c>
      <c r="D40" s="88">
        <v>1</v>
      </c>
      <c r="E40" s="67">
        <v>0</v>
      </c>
      <c r="F40" s="154">
        <f>SUM(D40*E40)</f>
        <v>0</v>
      </c>
    </row>
    <row r="41" spans="1:6" ht="27" customHeight="1">
      <c r="A41" s="85"/>
      <c r="B41" s="86" t="s">
        <v>59</v>
      </c>
      <c r="C41" s="87"/>
      <c r="D41" s="88"/>
      <c r="E41" s="87"/>
      <c r="F41" s="154"/>
    </row>
    <row r="42" spans="1:6" ht="15" customHeight="1">
      <c r="A42" s="85" t="s">
        <v>12</v>
      </c>
      <c r="B42" s="106" t="s">
        <v>60</v>
      </c>
      <c r="C42" s="87" t="s">
        <v>61</v>
      </c>
      <c r="D42" s="88">
        <v>1</v>
      </c>
      <c r="E42" s="67">
        <v>0</v>
      </c>
      <c r="F42" s="154">
        <f>SUM(D42*E42)</f>
        <v>0</v>
      </c>
    </row>
    <row r="43" spans="1:6" ht="15.75" customHeight="1">
      <c r="A43" s="85"/>
      <c r="B43" s="86" t="s">
        <v>62</v>
      </c>
      <c r="C43" s="87"/>
      <c r="D43" s="88"/>
      <c r="E43" s="87"/>
      <c r="F43" s="154"/>
    </row>
    <row r="44" spans="1:6" ht="12" customHeight="1">
      <c r="A44" s="85" t="s">
        <v>12</v>
      </c>
      <c r="B44" s="86" t="s">
        <v>63</v>
      </c>
      <c r="C44" s="87" t="s">
        <v>61</v>
      </c>
      <c r="D44" s="88">
        <v>1</v>
      </c>
      <c r="E44" s="67">
        <v>0</v>
      </c>
      <c r="F44" s="154">
        <f>SUM(D44*E44)</f>
        <v>0</v>
      </c>
    </row>
    <row r="45" spans="1:6" ht="15.75" customHeight="1">
      <c r="A45" s="101"/>
      <c r="B45" s="86" t="s">
        <v>64</v>
      </c>
      <c r="C45" s="87" t="s">
        <v>30</v>
      </c>
      <c r="D45" s="88">
        <v>2</v>
      </c>
      <c r="E45" s="70">
        <v>0</v>
      </c>
      <c r="F45" s="154">
        <f>SUM(D45*E45)</f>
        <v>0</v>
      </c>
    </row>
    <row r="46" spans="1:6" ht="25.5" customHeight="1">
      <c r="A46" s="85"/>
      <c r="B46" s="86" t="s">
        <v>65</v>
      </c>
      <c r="C46" s="87" t="s">
        <v>30</v>
      </c>
      <c r="D46" s="88">
        <v>3</v>
      </c>
      <c r="E46" s="67">
        <v>0</v>
      </c>
      <c r="F46" s="154">
        <f>SUM(D46*E46)</f>
        <v>0</v>
      </c>
    </row>
    <row r="47" spans="1:6" ht="28.5" customHeight="1">
      <c r="A47" s="107"/>
      <c r="B47" s="86" t="s">
        <v>66</v>
      </c>
      <c r="C47" s="87" t="s">
        <v>30</v>
      </c>
      <c r="D47" s="88">
        <v>4</v>
      </c>
      <c r="E47" s="70">
        <v>0</v>
      </c>
      <c r="F47" s="154">
        <f>SUM(D47*E47)</f>
        <v>0</v>
      </c>
    </row>
    <row r="48" spans="1:6" ht="29.25" customHeight="1">
      <c r="A48" s="107"/>
      <c r="B48" s="86" t="s">
        <v>67</v>
      </c>
      <c r="C48" s="87" t="s">
        <v>30</v>
      </c>
      <c r="D48" s="88">
        <v>1</v>
      </c>
      <c r="E48" s="70">
        <v>0</v>
      </c>
      <c r="F48" s="154">
        <f>SUM(D48*E48)</f>
        <v>0</v>
      </c>
    </row>
    <row r="49" spans="1:6" ht="30.75" customHeight="1">
      <c r="A49" s="107"/>
      <c r="B49" s="86" t="s">
        <v>68</v>
      </c>
      <c r="C49" s="87" t="s">
        <v>30</v>
      </c>
      <c r="D49" s="88">
        <v>1</v>
      </c>
      <c r="E49" s="70">
        <v>0</v>
      </c>
      <c r="F49" s="154">
        <f>SUM(D49*E49)</f>
        <v>0</v>
      </c>
    </row>
    <row r="50" spans="1:6" ht="127.5" customHeight="1">
      <c r="A50" s="101"/>
      <c r="B50" s="108" t="s">
        <v>69</v>
      </c>
      <c r="C50" s="87" t="s">
        <v>30</v>
      </c>
      <c r="D50" s="88">
        <v>1</v>
      </c>
      <c r="E50" s="70">
        <v>0</v>
      </c>
      <c r="F50" s="154">
        <f>SUM(D50*E50)</f>
        <v>0</v>
      </c>
    </row>
    <row r="51" spans="1:6" ht="114" customHeight="1">
      <c r="A51" s="101"/>
      <c r="B51" s="108" t="s">
        <v>125</v>
      </c>
      <c r="C51" s="87"/>
      <c r="D51" s="88"/>
      <c r="E51" s="87"/>
      <c r="F51" s="154"/>
    </row>
    <row r="52" spans="1:6" ht="141" customHeight="1">
      <c r="A52" s="101"/>
      <c r="B52" s="108" t="s">
        <v>126</v>
      </c>
      <c r="C52" s="87"/>
      <c r="D52" s="88"/>
      <c r="E52" s="87"/>
      <c r="F52" s="154"/>
    </row>
    <row r="53" spans="1:6" ht="29.25" customHeight="1">
      <c r="A53" s="109"/>
      <c r="B53" s="86" t="s">
        <v>127</v>
      </c>
      <c r="C53" s="110" t="s">
        <v>30</v>
      </c>
      <c r="D53" s="111">
        <v>1</v>
      </c>
      <c r="E53" s="71">
        <v>0</v>
      </c>
      <c r="F53" s="161">
        <f>SUM(D53*E53)</f>
        <v>0</v>
      </c>
    </row>
    <row r="54" spans="1:6" ht="175.5" customHeight="1">
      <c r="A54" s="101"/>
      <c r="B54" s="108" t="s">
        <v>128</v>
      </c>
      <c r="C54" s="87" t="s">
        <v>30</v>
      </c>
      <c r="D54" s="88">
        <v>1</v>
      </c>
      <c r="E54" s="87"/>
      <c r="F54" s="154">
        <f>SUM(D54*E54)</f>
        <v>0</v>
      </c>
    </row>
    <row r="55" spans="1:6" ht="27" customHeight="1">
      <c r="A55" s="101"/>
      <c r="B55" s="112" t="s">
        <v>70</v>
      </c>
      <c r="C55" s="87" t="s">
        <v>30</v>
      </c>
      <c r="D55" s="88">
        <v>1</v>
      </c>
      <c r="E55" s="70">
        <v>0</v>
      </c>
      <c r="F55" s="154">
        <f>SUM(D55*E55)</f>
        <v>0</v>
      </c>
    </row>
    <row r="56" spans="1:6" ht="29.25" customHeight="1">
      <c r="A56" s="101"/>
      <c r="B56" s="112" t="s">
        <v>71</v>
      </c>
      <c r="C56" s="87" t="s">
        <v>30</v>
      </c>
      <c r="D56" s="88">
        <v>1</v>
      </c>
      <c r="E56" s="70">
        <v>0</v>
      </c>
      <c r="F56" s="154">
        <f>SUM(D56*E56)</f>
        <v>0</v>
      </c>
    </row>
    <row r="57" spans="1:6" ht="29.25" customHeight="1">
      <c r="A57" s="101"/>
      <c r="B57" s="112" t="s">
        <v>72</v>
      </c>
      <c r="C57" s="87" t="s">
        <v>30</v>
      </c>
      <c r="D57" s="88">
        <v>1</v>
      </c>
      <c r="E57" s="70">
        <v>0</v>
      </c>
      <c r="F57" s="154">
        <f>SUM(D57*E57)</f>
        <v>0</v>
      </c>
    </row>
    <row r="58" spans="1:6" ht="52.5" customHeight="1">
      <c r="A58" s="85"/>
      <c r="B58" s="86" t="s">
        <v>73</v>
      </c>
      <c r="C58" s="87"/>
      <c r="D58" s="88"/>
      <c r="E58" s="87"/>
      <c r="F58" s="154"/>
    </row>
    <row r="59" spans="1:6" ht="53.25" customHeight="1">
      <c r="A59" s="85"/>
      <c r="B59" s="113" t="s">
        <v>74</v>
      </c>
      <c r="C59" s="87"/>
      <c r="D59" s="88"/>
      <c r="E59" s="87"/>
      <c r="F59" s="154"/>
    </row>
    <row r="60" spans="1:6">
      <c r="A60" s="85"/>
      <c r="B60" s="86"/>
      <c r="C60" s="87" t="s">
        <v>75</v>
      </c>
      <c r="D60" s="88">
        <v>1</v>
      </c>
      <c r="E60" s="67">
        <v>0</v>
      </c>
      <c r="F60" s="155">
        <f>SUM(D60*E60)</f>
        <v>0</v>
      </c>
    </row>
    <row r="61" spans="1:6">
      <c r="A61" s="85"/>
      <c r="B61" s="86"/>
      <c r="C61" s="87"/>
      <c r="D61" s="88"/>
      <c r="E61" s="87"/>
      <c r="F61" s="154"/>
    </row>
    <row r="62" spans="1:6" ht="25.5">
      <c r="A62" s="85"/>
      <c r="B62" s="114" t="s">
        <v>76</v>
      </c>
      <c r="C62" s="87"/>
      <c r="D62" s="88"/>
      <c r="E62" s="87"/>
      <c r="F62" s="154"/>
    </row>
    <row r="63" spans="1:6" ht="52.5" customHeight="1">
      <c r="A63" s="85" t="s">
        <v>129</v>
      </c>
      <c r="B63" s="86" t="s">
        <v>77</v>
      </c>
      <c r="C63" s="87" t="s">
        <v>78</v>
      </c>
      <c r="D63" s="88">
        <v>1</v>
      </c>
      <c r="E63" s="67">
        <v>0</v>
      </c>
      <c r="F63" s="154">
        <f>SUM(D63*E63)</f>
        <v>0</v>
      </c>
    </row>
    <row r="64" spans="1:6">
      <c r="A64" s="85"/>
      <c r="B64" s="86"/>
      <c r="C64" s="87"/>
      <c r="D64" s="88"/>
      <c r="E64" s="87"/>
      <c r="F64" s="154"/>
    </row>
    <row r="65" spans="1:6" ht="15.75" customHeight="1">
      <c r="A65" s="85" t="s">
        <v>130</v>
      </c>
      <c r="B65" s="86" t="s">
        <v>79</v>
      </c>
      <c r="C65" s="87"/>
      <c r="D65" s="88"/>
      <c r="E65" s="87"/>
      <c r="F65" s="154"/>
    </row>
    <row r="66" spans="1:6" ht="15" customHeight="1">
      <c r="A66" s="85"/>
      <c r="B66" s="86" t="s">
        <v>80</v>
      </c>
      <c r="C66" s="87"/>
      <c r="D66" s="88"/>
      <c r="E66" s="87"/>
      <c r="F66" s="154"/>
    </row>
    <row r="67" spans="1:6" ht="51.75" customHeight="1">
      <c r="A67" s="85"/>
      <c r="B67" s="86" t="s">
        <v>81</v>
      </c>
      <c r="C67" s="87"/>
      <c r="D67" s="88"/>
      <c r="E67" s="87"/>
      <c r="F67" s="154"/>
    </row>
    <row r="68" spans="1:6" ht="39" customHeight="1">
      <c r="A68" s="85"/>
      <c r="B68" s="86" t="s">
        <v>82</v>
      </c>
      <c r="C68" s="87" t="s">
        <v>78</v>
      </c>
      <c r="D68" s="88">
        <v>1</v>
      </c>
      <c r="E68" s="67">
        <v>0</v>
      </c>
      <c r="F68" s="154">
        <f>SUM(D68*E68)</f>
        <v>0</v>
      </c>
    </row>
    <row r="69" spans="1:6">
      <c r="A69" s="85"/>
      <c r="B69" s="114"/>
      <c r="C69" s="87"/>
      <c r="D69" s="88"/>
      <c r="E69" s="87"/>
      <c r="F69" s="154"/>
    </row>
    <row r="70" spans="1:6" ht="126" customHeight="1">
      <c r="A70" s="79" t="s">
        <v>131</v>
      </c>
      <c r="B70" s="80" t="s">
        <v>83</v>
      </c>
      <c r="C70" s="81"/>
      <c r="D70" s="82"/>
      <c r="E70" s="87"/>
      <c r="F70" s="154"/>
    </row>
    <row r="71" spans="1:6" ht="113.25" customHeight="1">
      <c r="A71" s="79"/>
      <c r="B71" s="80" t="s">
        <v>84</v>
      </c>
      <c r="C71" s="81"/>
      <c r="D71" s="82"/>
      <c r="E71" s="87"/>
      <c r="F71" s="154"/>
    </row>
    <row r="72" spans="1:6">
      <c r="A72" s="79"/>
      <c r="B72" s="115" t="s">
        <v>85</v>
      </c>
      <c r="C72" s="87" t="s">
        <v>86</v>
      </c>
      <c r="D72" s="116">
        <v>218</v>
      </c>
      <c r="E72" s="173">
        <v>0</v>
      </c>
      <c r="F72" s="154">
        <f>SUM(D72*E72)</f>
        <v>0</v>
      </c>
    </row>
    <row r="73" spans="1:6">
      <c r="A73" s="85"/>
      <c r="B73" s="117" t="s">
        <v>87</v>
      </c>
      <c r="C73" s="87" t="s">
        <v>86</v>
      </c>
      <c r="D73" s="116">
        <v>123</v>
      </c>
      <c r="E73" s="174">
        <v>0</v>
      </c>
      <c r="F73" s="154">
        <f>SUM(D73*E73)</f>
        <v>0</v>
      </c>
    </row>
    <row r="74" spans="1:6">
      <c r="A74" s="85"/>
      <c r="B74" s="117" t="s">
        <v>88</v>
      </c>
      <c r="C74" s="87" t="s">
        <v>86</v>
      </c>
      <c r="D74" s="116">
        <v>126</v>
      </c>
      <c r="E74" s="174">
        <v>0</v>
      </c>
      <c r="F74" s="154">
        <f>SUM(D74*E74)</f>
        <v>0</v>
      </c>
    </row>
    <row r="75" spans="1:6">
      <c r="A75" s="79"/>
      <c r="B75" s="117" t="s">
        <v>89</v>
      </c>
      <c r="C75" s="87" t="s">
        <v>86</v>
      </c>
      <c r="D75" s="117">
        <v>19</v>
      </c>
      <c r="E75" s="174">
        <v>0</v>
      </c>
      <c r="F75" s="154">
        <f>SUM(D75*E75)</f>
        <v>0</v>
      </c>
    </row>
    <row r="76" spans="1:6">
      <c r="A76" s="85"/>
      <c r="B76" s="117" t="s">
        <v>90</v>
      </c>
      <c r="C76" s="87" t="s">
        <v>86</v>
      </c>
      <c r="D76" s="117">
        <v>19</v>
      </c>
      <c r="E76" s="174">
        <v>0</v>
      </c>
      <c r="F76" s="154">
        <f>SUM(D76*E76)</f>
        <v>0</v>
      </c>
    </row>
    <row r="77" spans="1:6">
      <c r="A77" s="85"/>
      <c r="B77" s="117" t="s">
        <v>91</v>
      </c>
      <c r="C77" s="87" t="s">
        <v>86</v>
      </c>
      <c r="D77" s="117">
        <v>18</v>
      </c>
      <c r="E77" s="174">
        <v>0</v>
      </c>
      <c r="F77" s="154">
        <f>SUM(D77*E77)</f>
        <v>0</v>
      </c>
    </row>
    <row r="78" spans="1:6">
      <c r="A78" s="85"/>
      <c r="B78" s="117" t="s">
        <v>92</v>
      </c>
      <c r="C78" s="87" t="s">
        <v>86</v>
      </c>
      <c r="D78" s="117">
        <v>9</v>
      </c>
      <c r="E78" s="174">
        <v>0</v>
      </c>
      <c r="F78" s="154">
        <f>SUM(D78*E78)</f>
        <v>0</v>
      </c>
    </row>
    <row r="79" spans="1:6">
      <c r="A79" s="85"/>
      <c r="B79" s="117"/>
      <c r="C79" s="87"/>
      <c r="D79" s="117"/>
      <c r="E79" s="171"/>
      <c r="F79" s="154"/>
    </row>
    <row r="80" spans="1:6" ht="51.75" customHeight="1">
      <c r="A80" s="79" t="s">
        <v>132</v>
      </c>
      <c r="B80" s="80" t="s">
        <v>93</v>
      </c>
      <c r="C80" s="81"/>
      <c r="D80" s="82"/>
      <c r="E80" s="87"/>
      <c r="F80" s="154"/>
    </row>
    <row r="81" spans="1:6">
      <c r="A81" s="85"/>
      <c r="B81" s="118" t="s">
        <v>94</v>
      </c>
      <c r="C81" s="87" t="s">
        <v>86</v>
      </c>
      <c r="D81" s="88">
        <v>120</v>
      </c>
      <c r="E81" s="67">
        <v>0</v>
      </c>
      <c r="F81" s="154">
        <f>SUM(D81*E81)</f>
        <v>0</v>
      </c>
    </row>
    <row r="82" spans="1:6">
      <c r="A82" s="85"/>
      <c r="B82" s="118" t="s">
        <v>95</v>
      </c>
      <c r="C82" s="87" t="s">
        <v>86</v>
      </c>
      <c r="D82" s="88">
        <v>20</v>
      </c>
      <c r="E82" s="67">
        <v>0</v>
      </c>
      <c r="F82" s="154">
        <f>SUM(D82*E82)</f>
        <v>0</v>
      </c>
    </row>
    <row r="83" spans="1:6">
      <c r="A83" s="85"/>
      <c r="B83" s="80"/>
      <c r="C83" s="117"/>
      <c r="D83" s="119"/>
      <c r="E83" s="87"/>
      <c r="F83" s="154"/>
    </row>
    <row r="84" spans="1:6" ht="39" customHeight="1">
      <c r="A84" s="79" t="s">
        <v>133</v>
      </c>
      <c r="B84" s="120" t="s">
        <v>96</v>
      </c>
      <c r="C84" s="121"/>
      <c r="D84" s="122"/>
      <c r="E84" s="167"/>
      <c r="F84" s="162"/>
    </row>
    <row r="85" spans="1:6" ht="17.25" customHeight="1">
      <c r="A85" s="107"/>
      <c r="B85" s="123" t="s">
        <v>97</v>
      </c>
      <c r="C85" s="117" t="s">
        <v>86</v>
      </c>
      <c r="D85" s="119">
        <v>3</v>
      </c>
      <c r="E85" s="67">
        <v>0</v>
      </c>
      <c r="F85" s="154">
        <f>SUM(D85*E85)</f>
        <v>0</v>
      </c>
    </row>
    <row r="86" spans="1:6" ht="15" customHeight="1">
      <c r="A86" s="107"/>
      <c r="B86" s="123" t="s">
        <v>98</v>
      </c>
      <c r="C86" s="117" t="s">
        <v>86</v>
      </c>
      <c r="D86" s="119">
        <v>8</v>
      </c>
      <c r="E86" s="67">
        <v>0</v>
      </c>
      <c r="F86" s="154">
        <f>SUM(D86*E86)</f>
        <v>0</v>
      </c>
    </row>
    <row r="87" spans="1:6" ht="14.25" customHeight="1">
      <c r="A87" s="107"/>
      <c r="B87" s="123" t="s">
        <v>99</v>
      </c>
      <c r="C87" s="117" t="s">
        <v>86</v>
      </c>
      <c r="D87" s="119">
        <v>3</v>
      </c>
      <c r="E87" s="67">
        <v>0</v>
      </c>
      <c r="F87" s="154">
        <f>SUM(D87*E87)</f>
        <v>0</v>
      </c>
    </row>
    <row r="88" spans="1:6" ht="15" customHeight="1">
      <c r="A88" s="107"/>
      <c r="B88" s="123" t="s">
        <v>100</v>
      </c>
      <c r="C88" s="117" t="s">
        <v>86</v>
      </c>
      <c r="D88" s="119">
        <v>1</v>
      </c>
      <c r="E88" s="67">
        <v>0</v>
      </c>
      <c r="F88" s="154">
        <f>SUM(D88*E88)</f>
        <v>0</v>
      </c>
    </row>
    <row r="89" spans="1:6">
      <c r="A89" s="107"/>
      <c r="B89" s="123"/>
      <c r="C89" s="117"/>
      <c r="D89" s="119"/>
      <c r="E89" s="87"/>
      <c r="F89" s="154"/>
    </row>
    <row r="90" spans="1:6" ht="29.25" customHeight="1">
      <c r="A90" s="79" t="s">
        <v>134</v>
      </c>
      <c r="B90" s="120" t="s">
        <v>101</v>
      </c>
      <c r="C90" s="121"/>
      <c r="D90" s="122"/>
      <c r="E90" s="167"/>
      <c r="F90" s="162"/>
    </row>
    <row r="91" spans="1:6" ht="63.75" customHeight="1">
      <c r="A91" s="85"/>
      <c r="B91" s="80" t="s">
        <v>102</v>
      </c>
      <c r="C91" s="117" t="s">
        <v>30</v>
      </c>
      <c r="D91" s="119">
        <v>4</v>
      </c>
      <c r="E91" s="67">
        <v>0</v>
      </c>
      <c r="F91" s="154">
        <f>SUM(D91*E91)</f>
        <v>0</v>
      </c>
    </row>
    <row r="92" spans="1:6">
      <c r="A92" s="79"/>
      <c r="B92" s="120"/>
      <c r="C92" s="121"/>
      <c r="D92" s="122"/>
      <c r="E92" s="167"/>
      <c r="F92" s="162"/>
    </row>
    <row r="93" spans="1:6" ht="38.25" customHeight="1">
      <c r="A93" s="79" t="s">
        <v>135</v>
      </c>
      <c r="B93" s="120" t="s">
        <v>103</v>
      </c>
      <c r="C93" s="121"/>
      <c r="D93" s="122"/>
      <c r="E93" s="167"/>
      <c r="F93" s="162"/>
    </row>
    <row r="94" spans="1:6">
      <c r="A94" s="79"/>
      <c r="B94" s="120"/>
      <c r="C94" s="121"/>
      <c r="D94" s="122"/>
      <c r="E94" s="167"/>
      <c r="F94" s="162"/>
    </row>
    <row r="95" spans="1:6" ht="51" customHeight="1">
      <c r="A95" s="85"/>
      <c r="B95" s="123" t="s">
        <v>104</v>
      </c>
      <c r="C95" s="117" t="s">
        <v>30</v>
      </c>
      <c r="D95" s="119">
        <v>3</v>
      </c>
      <c r="E95" s="67">
        <v>0</v>
      </c>
      <c r="F95" s="154">
        <f>SUM(D95*E95)</f>
        <v>0</v>
      </c>
    </row>
    <row r="96" spans="1:6">
      <c r="A96" s="124"/>
      <c r="B96" s="125"/>
      <c r="C96" s="126"/>
      <c r="D96" s="127"/>
      <c r="E96" s="172"/>
      <c r="F96" s="163"/>
    </row>
    <row r="97" spans="1:6" ht="14.25" customHeight="1">
      <c r="A97" s="85" t="s">
        <v>136</v>
      </c>
      <c r="B97" s="128" t="s">
        <v>105</v>
      </c>
      <c r="C97" s="117"/>
      <c r="D97" s="119"/>
      <c r="E97" s="87"/>
      <c r="F97" s="154"/>
    </row>
    <row r="98" spans="1:6" ht="12.75" customHeight="1">
      <c r="A98" s="85" t="s">
        <v>137</v>
      </c>
      <c r="B98" s="123" t="s">
        <v>106</v>
      </c>
      <c r="C98" s="117" t="s">
        <v>61</v>
      </c>
      <c r="D98" s="119">
        <v>13</v>
      </c>
      <c r="E98" s="67">
        <v>0</v>
      </c>
      <c r="F98" s="154">
        <f>SUM(D98*E98)</f>
        <v>0</v>
      </c>
    </row>
    <row r="99" spans="1:6">
      <c r="A99" s="85" t="s">
        <v>137</v>
      </c>
      <c r="B99" s="123" t="s">
        <v>107</v>
      </c>
      <c r="C99" s="117" t="s">
        <v>61</v>
      </c>
      <c r="D99" s="119">
        <v>1</v>
      </c>
      <c r="E99" s="67">
        <v>0</v>
      </c>
      <c r="F99" s="154">
        <f>SUM(D99*E99)</f>
        <v>0</v>
      </c>
    </row>
    <row r="100" spans="1:6">
      <c r="A100" s="85" t="s">
        <v>137</v>
      </c>
      <c r="B100" s="123" t="s">
        <v>108</v>
      </c>
      <c r="C100" s="117" t="s">
        <v>61</v>
      </c>
      <c r="D100" s="119">
        <v>9</v>
      </c>
      <c r="E100" s="67">
        <v>0</v>
      </c>
      <c r="F100" s="154">
        <f>SUM(D100*E100)</f>
        <v>0</v>
      </c>
    </row>
    <row r="101" spans="1:6" ht="13.5" customHeight="1">
      <c r="A101" s="85" t="s">
        <v>137</v>
      </c>
      <c r="B101" s="123" t="s">
        <v>109</v>
      </c>
      <c r="C101" s="117" t="s">
        <v>61</v>
      </c>
      <c r="D101" s="119">
        <v>1</v>
      </c>
      <c r="E101" s="67">
        <v>0</v>
      </c>
      <c r="F101" s="154">
        <f>SUM(D101*E101)</f>
        <v>0</v>
      </c>
    </row>
    <row r="102" spans="1:6" ht="13.5" customHeight="1">
      <c r="A102" s="85" t="s">
        <v>137</v>
      </c>
      <c r="B102" s="123" t="s">
        <v>110</v>
      </c>
      <c r="C102" s="117" t="s">
        <v>61</v>
      </c>
      <c r="D102" s="119">
        <v>12</v>
      </c>
      <c r="E102" s="67">
        <v>0</v>
      </c>
      <c r="F102" s="154">
        <f>SUM(D102*E102)</f>
        <v>0</v>
      </c>
    </row>
    <row r="103" spans="1:6">
      <c r="A103" s="85"/>
      <c r="B103" s="123"/>
      <c r="C103" s="117"/>
      <c r="D103" s="119"/>
      <c r="E103" s="87"/>
      <c r="F103" s="154"/>
    </row>
    <row r="104" spans="1:6" ht="36.75" customHeight="1">
      <c r="A104" s="85" t="s">
        <v>138</v>
      </c>
      <c r="B104" s="128" t="s">
        <v>111</v>
      </c>
      <c r="C104" s="117"/>
      <c r="D104" s="119"/>
      <c r="E104" s="87"/>
      <c r="F104" s="154"/>
    </row>
    <row r="105" spans="1:6" ht="13.5" customHeight="1">
      <c r="A105" s="85" t="s">
        <v>137</v>
      </c>
      <c r="B105" s="123" t="s">
        <v>112</v>
      </c>
      <c r="C105" s="117" t="s">
        <v>61</v>
      </c>
      <c r="D105" s="119">
        <v>2</v>
      </c>
      <c r="E105" s="67">
        <v>0</v>
      </c>
      <c r="F105" s="154">
        <f>SUM(D105*E105)</f>
        <v>0</v>
      </c>
    </row>
    <row r="106" spans="1:6">
      <c r="A106" s="85"/>
      <c r="B106" s="123"/>
      <c r="C106" s="117"/>
      <c r="D106" s="119"/>
      <c r="E106" s="87"/>
      <c r="F106" s="154"/>
    </row>
    <row r="107" spans="1:6" ht="26.25" customHeight="1">
      <c r="A107" s="85" t="s">
        <v>139</v>
      </c>
      <c r="B107" s="123" t="s">
        <v>113</v>
      </c>
      <c r="C107" s="117"/>
      <c r="D107" s="119"/>
      <c r="E107" s="87"/>
      <c r="F107" s="154"/>
    </row>
    <row r="108" spans="1:6">
      <c r="A108" s="107" t="s">
        <v>137</v>
      </c>
      <c r="B108" s="123" t="s">
        <v>114</v>
      </c>
      <c r="C108" s="117" t="s">
        <v>61</v>
      </c>
      <c r="D108" s="119">
        <v>2</v>
      </c>
      <c r="E108" s="67">
        <v>0</v>
      </c>
      <c r="F108" s="154">
        <f>SUM(D108*E108)</f>
        <v>0</v>
      </c>
    </row>
    <row r="109" spans="1:6">
      <c r="A109" s="85"/>
      <c r="B109" s="123"/>
      <c r="C109" s="117"/>
      <c r="D109" s="119"/>
      <c r="E109" s="87"/>
      <c r="F109" s="154"/>
    </row>
    <row r="110" spans="1:6" ht="25.5">
      <c r="A110" s="85" t="s">
        <v>140</v>
      </c>
      <c r="B110" s="123" t="s">
        <v>115</v>
      </c>
      <c r="C110" s="117" t="s">
        <v>61</v>
      </c>
      <c r="D110" s="119">
        <v>1</v>
      </c>
      <c r="E110" s="67">
        <v>0</v>
      </c>
      <c r="F110" s="154">
        <f>SUM(D110*E110)</f>
        <v>0</v>
      </c>
    </row>
    <row r="111" spans="1:6">
      <c r="A111" s="85"/>
      <c r="B111" s="123"/>
      <c r="C111" s="117"/>
      <c r="D111" s="119"/>
      <c r="E111" s="87"/>
      <c r="F111" s="154"/>
    </row>
    <row r="112" spans="1:6" ht="51" customHeight="1">
      <c r="A112" s="129" t="s">
        <v>141</v>
      </c>
      <c r="B112" s="106" t="s">
        <v>116</v>
      </c>
      <c r="C112" s="130" t="s">
        <v>30</v>
      </c>
      <c r="D112" s="131">
        <v>6</v>
      </c>
      <c r="E112" s="70">
        <v>0</v>
      </c>
      <c r="F112" s="163">
        <f>SUM(D112*E112)</f>
        <v>0</v>
      </c>
    </row>
    <row r="113" spans="1:6" ht="14.25">
      <c r="A113" s="132"/>
      <c r="B113" s="133"/>
      <c r="C113" s="134"/>
      <c r="D113" s="135"/>
      <c r="E113" s="91"/>
      <c r="F113" s="164"/>
    </row>
    <row r="114" spans="1:6" ht="38.25" customHeight="1">
      <c r="A114" s="129" t="s">
        <v>142</v>
      </c>
      <c r="B114" s="106" t="s">
        <v>117</v>
      </c>
      <c r="C114" s="130" t="s">
        <v>30</v>
      </c>
      <c r="D114" s="131">
        <v>3</v>
      </c>
      <c r="E114" s="70">
        <v>0</v>
      </c>
      <c r="F114" s="163">
        <f>SUM(D114*E114)</f>
        <v>0</v>
      </c>
    </row>
    <row r="115" spans="1:6" ht="14.25">
      <c r="A115" s="132"/>
      <c r="B115" s="133"/>
      <c r="C115" s="134"/>
      <c r="D115" s="135"/>
      <c r="E115" s="91"/>
      <c r="F115" s="164"/>
    </row>
    <row r="116" spans="1:6" ht="64.5" customHeight="1">
      <c r="A116" s="132" t="s">
        <v>142</v>
      </c>
      <c r="B116" s="136" t="s">
        <v>143</v>
      </c>
      <c r="C116" s="117" t="s">
        <v>61</v>
      </c>
      <c r="D116" s="119">
        <v>1</v>
      </c>
      <c r="E116" s="67">
        <v>0</v>
      </c>
      <c r="F116" s="154">
        <f>SUM(D116*E116)</f>
        <v>0</v>
      </c>
    </row>
    <row r="117" spans="1:6" ht="14.25">
      <c r="A117" s="132"/>
      <c r="B117" s="133"/>
      <c r="C117" s="134"/>
      <c r="D117" s="135"/>
      <c r="E117" s="91"/>
      <c r="F117" s="164"/>
    </row>
    <row r="118" spans="1:6" ht="113.25" customHeight="1">
      <c r="A118" s="137" t="s">
        <v>144</v>
      </c>
      <c r="B118" s="138" t="s">
        <v>145</v>
      </c>
      <c r="C118" s="139" t="s">
        <v>30</v>
      </c>
      <c r="D118" s="140">
        <v>9</v>
      </c>
      <c r="E118" s="72">
        <v>0</v>
      </c>
      <c r="F118" s="160">
        <f>SUM(D118*E118)</f>
        <v>0</v>
      </c>
    </row>
    <row r="119" spans="1:6" ht="14.25">
      <c r="A119" s="141"/>
      <c r="B119" s="142"/>
      <c r="C119" s="99"/>
      <c r="D119" s="143"/>
      <c r="E119" s="95"/>
      <c r="F119" s="159"/>
    </row>
    <row r="120" spans="1:6" ht="17.25" customHeight="1">
      <c r="A120" s="179" t="s">
        <v>146</v>
      </c>
      <c r="B120" s="180" t="s">
        <v>118</v>
      </c>
      <c r="C120" s="181"/>
      <c r="D120" s="182"/>
      <c r="E120" s="183"/>
      <c r="F120" s="184"/>
    </row>
    <row r="121" spans="1:6" ht="16.5" customHeight="1">
      <c r="A121" s="144"/>
      <c r="B121" s="145" t="s">
        <v>119</v>
      </c>
      <c r="C121" s="146" t="s">
        <v>30</v>
      </c>
      <c r="D121" s="147">
        <v>2</v>
      </c>
      <c r="E121" s="73">
        <v>0</v>
      </c>
      <c r="F121" s="165">
        <f>SUM(D121*E121)</f>
        <v>0</v>
      </c>
    </row>
    <row r="122" spans="1:6" ht="14.25">
      <c r="A122" s="141"/>
      <c r="B122" s="142"/>
      <c r="C122" s="99"/>
      <c r="D122" s="143"/>
      <c r="E122" s="95"/>
      <c r="F122" s="159"/>
    </row>
    <row r="123" spans="1:6" ht="114.75" customHeight="1">
      <c r="A123" s="148" t="s">
        <v>147</v>
      </c>
      <c r="B123" s="149" t="s">
        <v>148</v>
      </c>
      <c r="C123" s="150" t="s">
        <v>30</v>
      </c>
      <c r="D123" s="151">
        <v>13</v>
      </c>
      <c r="E123" s="74">
        <v>0</v>
      </c>
      <c r="F123" s="166">
        <f>SUM(D123*E123)</f>
        <v>0</v>
      </c>
    </row>
    <row r="124" spans="1:6" ht="14.25">
      <c r="A124" s="137"/>
      <c r="B124" s="152"/>
      <c r="C124" s="139"/>
      <c r="D124" s="140"/>
      <c r="E124" s="104"/>
      <c r="F124" s="160"/>
    </row>
    <row r="125" spans="1:6" ht="30" customHeight="1">
      <c r="A125" s="79" t="s">
        <v>149</v>
      </c>
      <c r="B125" s="120" t="s">
        <v>120</v>
      </c>
      <c r="C125" s="117" t="s">
        <v>121</v>
      </c>
      <c r="D125" s="119">
        <v>1</v>
      </c>
      <c r="E125" s="67">
        <v>0</v>
      </c>
      <c r="F125" s="154">
        <f>SUM(D125*E125)</f>
        <v>0</v>
      </c>
    </row>
    <row r="126" spans="1:6" ht="14.25">
      <c r="A126" s="137"/>
      <c r="B126" s="152"/>
      <c r="C126" s="139"/>
      <c r="D126" s="140"/>
      <c r="E126" s="104"/>
      <c r="F126" s="160"/>
    </row>
    <row r="127" spans="1:6" ht="38.25" customHeight="1">
      <c r="A127" s="79" t="s">
        <v>150</v>
      </c>
      <c r="B127" s="120" t="s">
        <v>122</v>
      </c>
      <c r="C127" s="117" t="s">
        <v>121</v>
      </c>
      <c r="D127" s="119">
        <v>1</v>
      </c>
      <c r="E127" s="67">
        <v>0</v>
      </c>
      <c r="F127" s="154">
        <f>SUM(D127*E127)</f>
        <v>0</v>
      </c>
    </row>
    <row r="128" spans="1:6">
      <c r="A128" s="79"/>
      <c r="B128" s="153"/>
      <c r="C128" s="121"/>
      <c r="D128" s="122"/>
      <c r="E128" s="167"/>
      <c r="F128" s="162"/>
    </row>
    <row r="129" spans="1:7" ht="27" customHeight="1">
      <c r="A129" s="85" t="s">
        <v>151</v>
      </c>
      <c r="B129" s="80" t="s">
        <v>123</v>
      </c>
      <c r="C129" s="117" t="s">
        <v>121</v>
      </c>
      <c r="D129" s="119">
        <v>1</v>
      </c>
      <c r="E129" s="67">
        <v>0</v>
      </c>
      <c r="F129" s="154">
        <f>SUM(D129*E129)</f>
        <v>0</v>
      </c>
    </row>
    <row r="130" spans="1:7" ht="13.5" thickBot="1">
      <c r="A130" s="79"/>
      <c r="B130" s="153"/>
      <c r="C130" s="121"/>
      <c r="D130" s="122"/>
      <c r="E130" s="167"/>
      <c r="F130" s="162"/>
    </row>
    <row r="131" spans="1:7" ht="30" customHeight="1" thickTop="1" thickBot="1">
      <c r="A131" s="75"/>
      <c r="B131" s="168" t="s">
        <v>23</v>
      </c>
      <c r="C131" s="169" t="s">
        <v>152</v>
      </c>
      <c r="D131" s="78"/>
      <c r="E131" s="77"/>
      <c r="F131" s="156">
        <f>SUM(F11+F12+F13+F14+F16+F17+F18+F19+F20+F21+F22+F24+F25+F26+F28+F29+F30+F31+F33+F35+F36+F37+F38+F39+F40+F42+F44+F45+F46+F47+F48+F49+F50+F53+F54+F55+F56+F57+F60+F63+F68+F72+F73+F74+F75+F76+F77+F78+F81+F82+F85+F86+F87+F88+F91+F95+F98+F99+F100+F101+F102+F105+F108+F110+F112+F114+F116+F118+F121+F123+F125+F127+F129)</f>
        <v>0</v>
      </c>
    </row>
    <row r="132" spans="1:7" ht="35.25" customHeight="1" thickTop="1">
      <c r="A132" s="186"/>
      <c r="B132" s="187"/>
      <c r="C132" s="188"/>
      <c r="D132" s="189"/>
      <c r="E132" s="190"/>
      <c r="F132" s="190"/>
      <c r="G132" s="185"/>
    </row>
    <row r="133" spans="1:7">
      <c r="A133" s="185"/>
      <c r="B133" s="185"/>
      <c r="C133" s="185"/>
      <c r="D133" s="185"/>
      <c r="E133" s="185"/>
      <c r="F133" s="185"/>
      <c r="G133" s="185"/>
    </row>
  </sheetData>
  <mergeCells count="4">
    <mergeCell ref="F1:F3"/>
    <mergeCell ref="C2:C3"/>
    <mergeCell ref="D2:D3"/>
    <mergeCell ref="C1:D1"/>
  </mergeCells>
  <pageMargins left="0.23622047244094488" right="0.23622047244094488" top="0.51181102362204722" bottom="0.51181102362204722" header="0.23622047244094488" footer="0.23622047244094488"/>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Aux-Currencies</vt:lpstr>
      <vt:lpstr>LOT 61</vt:lpstr>
      <vt:lpstr>Opis radova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2012-08-20T10:17:32Z</cp:lastPrinted>
  <dcterms:created xsi:type="dcterms:W3CDTF">2012-03-19T17:30:28Z</dcterms:created>
  <dcterms:modified xsi:type="dcterms:W3CDTF">2012-08-20T10:25:20Z</dcterms:modified>
</cp:coreProperties>
</file>